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harePoint\OneDrive - train-it.info\Projekte - Konzeption\ProjekteAktuell\00000_Website\Downloads\"/>
    </mc:Choice>
  </mc:AlternateContent>
  <bookViews>
    <workbookView xWindow="720" yWindow="330" windowWidth="22755" windowHeight="9750"/>
  </bookViews>
  <sheets>
    <sheet name="ActVsPlan_Region_Group" sheetId="5" r:id="rId1"/>
    <sheet name="RawData" sheetId="1" r:id="rId2"/>
    <sheet name="Lookups" sheetId="3" r:id="rId3"/>
    <sheet name="CalculatedFields" sheetId="7" r:id="rId4"/>
  </sheets>
  <externalReferences>
    <externalReference r:id="rId5"/>
  </externalReferences>
  <definedNames>
    <definedName name="_xlnm._FilterDatabase" localSheetId="1" hidden="1">RawData!$S$2:$U$301</definedName>
    <definedName name="Slicer_Group__text1">#N/A</definedName>
    <definedName name="Slicer_Region__text1">#N/A</definedName>
    <definedName name="spektrum">#REF!</definedName>
  </definedNames>
  <calcPr calcId="152511"/>
  <pivotCaches>
    <pivotCache cacheId="3"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R2" i="1" l="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Q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I3" i="1"/>
  <c r="I14" i="1"/>
  <c r="I16" i="1"/>
  <c r="I21" i="1"/>
  <c r="I26" i="1"/>
  <c r="I29" i="1"/>
  <c r="I31" i="1"/>
  <c r="I42" i="1"/>
  <c r="I45" i="1"/>
  <c r="I49" i="1"/>
  <c r="I53" i="1"/>
  <c r="I56" i="1"/>
  <c r="I60" i="1"/>
  <c r="I67" i="1"/>
  <c r="I76" i="1"/>
  <c r="I84" i="1"/>
  <c r="I89" i="1"/>
  <c r="I95" i="1"/>
  <c r="I102" i="1"/>
  <c r="I4" i="1"/>
  <c r="I5" i="1"/>
  <c r="I6" i="1"/>
  <c r="I7" i="1"/>
  <c r="I8" i="1"/>
  <c r="I9" i="1"/>
  <c r="I10" i="1"/>
  <c r="I11" i="1"/>
  <c r="I12" i="1"/>
  <c r="I13" i="1"/>
  <c r="I15" i="1"/>
  <c r="I17" i="1"/>
  <c r="I18" i="1"/>
  <c r="I19" i="1"/>
  <c r="I20" i="1"/>
  <c r="I22" i="1"/>
  <c r="I23" i="1"/>
  <c r="I24" i="1"/>
  <c r="I25" i="1"/>
  <c r="I27" i="1"/>
  <c r="I28" i="1"/>
  <c r="I30" i="1"/>
  <c r="I32" i="1"/>
  <c r="I33" i="1"/>
  <c r="I34" i="1"/>
  <c r="I35" i="1"/>
  <c r="I36" i="1"/>
  <c r="I37" i="1"/>
  <c r="I38" i="1"/>
  <c r="I39" i="1"/>
  <c r="I40" i="1"/>
  <c r="I41" i="1"/>
  <c r="I43" i="1"/>
  <c r="I44" i="1"/>
  <c r="I46" i="1"/>
  <c r="I47" i="1"/>
  <c r="I48" i="1"/>
  <c r="I50" i="1"/>
  <c r="I51" i="1"/>
  <c r="I52" i="1"/>
  <c r="I54" i="1"/>
  <c r="I55" i="1"/>
  <c r="I57" i="1"/>
  <c r="I58" i="1"/>
  <c r="I59" i="1"/>
  <c r="I61" i="1"/>
  <c r="I62" i="1"/>
  <c r="I63" i="1"/>
  <c r="I64" i="1"/>
  <c r="I65" i="1"/>
  <c r="I66" i="1"/>
  <c r="I68" i="1"/>
  <c r="I69" i="1"/>
  <c r="I70" i="1"/>
  <c r="I71" i="1"/>
  <c r="I72" i="1"/>
  <c r="I73" i="1"/>
  <c r="I74" i="1"/>
  <c r="I75" i="1"/>
  <c r="I77" i="1"/>
  <c r="I78" i="1"/>
  <c r="I79" i="1"/>
  <c r="I80" i="1"/>
  <c r="I81" i="1"/>
  <c r="I82" i="1"/>
  <c r="I83" i="1"/>
  <c r="I85" i="1"/>
  <c r="I86" i="1"/>
  <c r="I87" i="1"/>
  <c r="I88" i="1"/>
  <c r="I90" i="1"/>
  <c r="I91" i="1"/>
  <c r="I92" i="1"/>
  <c r="I93" i="1"/>
  <c r="I94" i="1"/>
  <c r="I96" i="1"/>
  <c r="I97" i="1"/>
  <c r="I98" i="1"/>
  <c r="I99" i="1"/>
  <c r="I100" i="1"/>
  <c r="I101" i="1"/>
  <c r="I103" i="1"/>
  <c r="I104" i="1"/>
  <c r="I105" i="1"/>
  <c r="I106" i="1"/>
  <c r="I2" i="1"/>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alcChain>
</file>

<file path=xl/sharedStrings.xml><?xml version="1.0" encoding="utf-8"?>
<sst xmlns="http://schemas.openxmlformats.org/spreadsheetml/2006/main" count="387" uniqueCount="83">
  <si>
    <t>Region</t>
  </si>
  <si>
    <t>AWC Logo Cap</t>
  </si>
  <si>
    <t>Sport-100 Helmet, Blue</t>
  </si>
  <si>
    <t>Mountain Bike Socks, M</t>
  </si>
  <si>
    <t>Long-Sleeve Logo Jersey, XL</t>
  </si>
  <si>
    <t>Long-Sleeve Logo Jersey, M</t>
  </si>
  <si>
    <t>Sport-100 Helmet, Black</t>
  </si>
  <si>
    <t>Long-Sleeve Logo Jersey, L</t>
  </si>
  <si>
    <t>LL Road Frame - Red, 60</t>
  </si>
  <si>
    <t>LL Road Frame - Black, 58</t>
  </si>
  <si>
    <t>LL Road Frame - Red, 48</t>
  </si>
  <si>
    <t>LL Road Frame - Red, 44</t>
  </si>
  <si>
    <t>LL Road Frame - Red, 62</t>
  </si>
  <si>
    <t>Sport-100 Helmet, Red</t>
  </si>
  <si>
    <t>Mountain Bike Socks, L</t>
  </si>
  <si>
    <t>ProduktID</t>
  </si>
  <si>
    <t>Product name</t>
  </si>
  <si>
    <t>Sales</t>
  </si>
  <si>
    <t>Indirect costs</t>
  </si>
  <si>
    <t>Variable costs</t>
  </si>
  <si>
    <t>Material costs</t>
  </si>
  <si>
    <t>Personnel costs</t>
  </si>
  <si>
    <t>Distribution costs</t>
  </si>
  <si>
    <t>Financial costs I</t>
  </si>
  <si>
    <t>Financial costs II</t>
  </si>
  <si>
    <t>Fixed manufact. costs</t>
  </si>
  <si>
    <t>Fixed costs</t>
  </si>
  <si>
    <t>Product groups</t>
  </si>
  <si>
    <t>S</t>
  </si>
  <si>
    <t>RegionID</t>
  </si>
  <si>
    <t>North</t>
  </si>
  <si>
    <t>South</t>
  </si>
  <si>
    <t>West</t>
  </si>
  <si>
    <t>East</t>
  </si>
  <si>
    <t>Description</t>
  </si>
  <si>
    <t>Mountain bikes</t>
  </si>
  <si>
    <t>Road bikes</t>
  </si>
  <si>
    <t>Accessories</t>
  </si>
  <si>
    <t>Region (text)</t>
  </si>
  <si>
    <t>Group (text)</t>
  </si>
  <si>
    <t>Prod.group</t>
  </si>
  <si>
    <t>M</t>
  </si>
  <si>
    <t>R</t>
  </si>
  <si>
    <t xml:space="preserve"> Sales</t>
  </si>
  <si>
    <t xml:space="preserve"> COGS</t>
  </si>
  <si>
    <t xml:space="preserve"> Gross margin</t>
  </si>
  <si>
    <t xml:space="preserve"> Gross margin in %</t>
  </si>
  <si>
    <t xml:space="preserve"> Opex</t>
  </si>
  <si>
    <t xml:space="preserve"> Operating profit</t>
  </si>
  <si>
    <t xml:space="preserve"> Operating profit in %</t>
  </si>
  <si>
    <t>Calculated Field</t>
  </si>
  <si>
    <t>Solve Order</t>
  </si>
  <si>
    <t>Field</t>
  </si>
  <si>
    <t>Formula</t>
  </si>
  <si>
    <t>Calculated Item</t>
  </si>
  <si>
    <t>Item</t>
  </si>
  <si>
    <t>COGS</t>
  </si>
  <si>
    <t>='Material costs' +'Personnel costs' +'Indirect costs'</t>
  </si>
  <si>
    <t>Gross margin</t>
  </si>
  <si>
    <t>=Sales -COGS</t>
  </si>
  <si>
    <t>Gross margin in %</t>
  </si>
  <si>
    <t>='Gross margin' /Sales</t>
  </si>
  <si>
    <t>Opex</t>
  </si>
  <si>
    <t>='Fixed manufact. costs' +'Distribution costs' +'Financial costs I' +'Financial costs II'</t>
  </si>
  <si>
    <t>Operating profit</t>
  </si>
  <si>
    <t>='Gross margin' -Opex</t>
  </si>
  <si>
    <t>Operating profit in %</t>
  </si>
  <si>
    <t>='Operating profit'/Sales</t>
  </si>
  <si>
    <t>Total costs</t>
  </si>
  <si>
    <t>='Variable costs' +'Fixed costs'</t>
  </si>
  <si>
    <t>Note:</t>
  </si>
  <si>
    <t>When a cell is updated by more than one formula,</t>
  </si>
  <si>
    <t>the value is set by the formula with the last solve order.</t>
  </si>
  <si>
    <t>To change the solve order for multiple calculated items or fields,</t>
  </si>
  <si>
    <t>on the Options tab, in the Calculations group, click Fields, Items, &amp; Sets, and then click Solve Order.</t>
  </si>
  <si>
    <t>Data type</t>
  </si>
  <si>
    <t>Nr</t>
  </si>
  <si>
    <t>Budget</t>
  </si>
  <si>
    <t>Actuals</t>
  </si>
  <si>
    <t>Variance €</t>
  </si>
  <si>
    <t>'Variance €'</t>
  </si>
  <si>
    <t>=Actuals -Budget</t>
  </si>
  <si>
    <t>Budget vs. actuals by region and product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</si>
</sst>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quot;;[Red]\-#,##0\ &quot;€&quot;"/>
  </numFmts>
  <fonts count="5" x14ac:knownFonts="1">
    <font>
      <sz val="11"/>
      <color theme="1"/>
      <name val="Arial"/>
      <family val="2"/>
    </font>
    <font>
      <sz val="10"/>
      <name val="Verdana"/>
      <family val="2"/>
    </font>
    <font>
      <b/>
      <sz val="11"/>
      <color theme="1"/>
      <name val="Arial"/>
      <family val="2"/>
    </font>
    <font>
      <b/>
      <i/>
      <sz val="11"/>
      <color theme="1"/>
      <name val="Arial"/>
      <family val="2"/>
    </font>
    <font>
      <b/>
      <sz val="14"/>
      <color theme="3"/>
      <name val="Arial"/>
      <family val="2"/>
    </font>
  </fonts>
  <fills count="4">
    <fill>
      <patternFill patternType="none"/>
    </fill>
    <fill>
      <patternFill patternType="gray125"/>
    </fill>
    <fill>
      <patternFill patternType="solid">
        <fgColor theme="5" tint="-0.249977111117893"/>
        <bgColor indexed="64"/>
      </patternFill>
    </fill>
    <fill>
      <patternFill patternType="solid">
        <fgColor theme="9" tint="0.39997558519241921"/>
        <bgColor indexed="64"/>
      </patternFill>
    </fill>
  </fills>
  <borders count="3">
    <border>
      <left/>
      <right/>
      <top/>
      <bottom/>
      <diagonal/>
    </border>
    <border>
      <left/>
      <right/>
      <top/>
      <bottom style="thin">
        <color indexed="8"/>
      </bottom>
      <diagonal/>
    </border>
    <border>
      <left/>
      <right/>
      <top style="thin">
        <color indexed="64"/>
      </top>
      <bottom style="medium">
        <color indexed="64"/>
      </bottom>
      <diagonal/>
    </border>
  </borders>
  <cellStyleXfs count="2">
    <xf numFmtId="0" fontId="0" fillId="0" borderId="0"/>
    <xf numFmtId="0" fontId="1" fillId="0" borderId="0"/>
  </cellStyleXfs>
  <cellXfs count="15">
    <xf numFmtId="0" fontId="0" fillId="0" borderId="0" xfId="0"/>
    <xf numFmtId="6" fontId="0" fillId="0" borderId="0" xfId="0" applyNumberFormat="1"/>
    <xf numFmtId="0" fontId="0" fillId="0" borderId="0" xfId="0" applyAlignment="1">
      <alignment horizontal="left"/>
    </xf>
    <xf numFmtId="10" fontId="0" fillId="0" borderId="0" xfId="0" applyNumberFormat="1"/>
    <xf numFmtId="3" fontId="0" fillId="0" borderId="0" xfId="0" applyNumberFormat="1" applyBorder="1"/>
    <xf numFmtId="0" fontId="0" fillId="2" borderId="0" xfId="0" applyFill="1"/>
    <xf numFmtId="0" fontId="3" fillId="0" borderId="0" xfId="0" applyFont="1"/>
    <xf numFmtId="0" fontId="2" fillId="0" borderId="1" xfId="0" applyFont="1" applyBorder="1"/>
    <xf numFmtId="0" fontId="2" fillId="0" borderId="2" xfId="0" applyFont="1" applyBorder="1" applyAlignment="1">
      <alignment horizontal="left"/>
    </xf>
    <xf numFmtId="10" fontId="2" fillId="0" borderId="2" xfId="0" applyNumberFormat="1" applyFont="1" applyBorder="1"/>
    <xf numFmtId="3" fontId="0" fillId="0" borderId="0" xfId="0" applyNumberFormat="1"/>
    <xf numFmtId="0" fontId="0" fillId="0" borderId="2" xfId="0" applyBorder="1" applyAlignment="1">
      <alignment horizontal="left"/>
    </xf>
    <xf numFmtId="6" fontId="0" fillId="0" borderId="0" xfId="0" applyNumberFormat="1" applyBorder="1"/>
    <xf numFmtId="0" fontId="0" fillId="3" borderId="0" xfId="0" applyFill="1"/>
    <xf numFmtId="0" fontId="4" fillId="0" borderId="0" xfId="0" applyFont="1"/>
  </cellXfs>
  <cellStyles count="2">
    <cellStyle name="Normal" xfId="0" builtinId="0"/>
    <cellStyle name="Normal 2" xfId="1"/>
  </cellStyles>
  <dxfs count="29">
    <dxf>
      <numFmt numFmtId="3" formatCode="#,##0"/>
    </dxf>
    <dxf>
      <numFmt numFmtId="10" formatCode="#,##0\ &quot;€&quot;;[Red]\-#,##0\ &quot;€&quot;"/>
      <border outline="0">
        <right style="thin">
          <color indexed="64"/>
        </right>
      </border>
    </dxf>
    <dxf>
      <numFmt numFmtId="10" formatCode="#,##0\ &quot;€&quot;;[Red]\-#,##0\ &quot;€&quot;"/>
    </dxf>
    <dxf>
      <numFmt numFmtId="3" formatCode="#,##0"/>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numFmt numFmtId="10" formatCode="#,##0\ &quot;€&quot;;[Red]\-#,##0\ &quot;€&quot;"/>
    </dxf>
    <dxf>
      <border>
        <bottom style="medium">
          <color auto="1"/>
        </bottom>
      </border>
    </dxf>
    <dxf>
      <border>
        <bottom style="medium">
          <color auto="1"/>
        </bottom>
      </border>
    </dxf>
    <dxf>
      <border>
        <top style="thin">
          <color auto="1"/>
        </top>
        <bottom style="thin">
          <color auto="1"/>
        </bottom>
      </border>
    </dxf>
    <dxf>
      <border>
        <top style="thin">
          <color auto="1"/>
        </top>
        <bottom style="thin">
          <color auto="1"/>
        </bottom>
      </border>
    </dxf>
    <dxf>
      <border>
        <bottom/>
      </border>
    </dxf>
    <dxf>
      <font>
        <b/>
      </font>
    </dxf>
    <dxf>
      <border>
        <top style="thin">
          <color indexed="64"/>
        </top>
        <bottom style="medium">
          <color indexed="64"/>
        </bottom>
      </border>
    </dxf>
    <dxf>
      <border>
        <top style="thin">
          <color indexed="64"/>
        </top>
        <bottom style="medium">
          <color indexed="64"/>
        </bottom>
      </border>
    </dxf>
    <dxf>
      <border>
        <top style="thin">
          <color indexed="64"/>
        </top>
        <bottom style="medium">
          <color indexed="64"/>
        </bottom>
      </border>
    </dxf>
    <dxf>
      <border>
        <top style="thin">
          <color indexed="64"/>
        </top>
        <bottom style="medium">
          <color indexed="64"/>
        </bottom>
      </border>
    </dxf>
    <dxf>
      <font>
        <b/>
      </font>
    </dxf>
    <dxf>
      <font>
        <b/>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9525</xdr:rowOff>
    </xdr:from>
    <xdr:to>
      <xdr:col>2</xdr:col>
      <xdr:colOff>114300</xdr:colOff>
      <xdr:row>3</xdr:row>
      <xdr:rowOff>0</xdr:rowOff>
    </xdr:to>
    <mc:AlternateContent xmlns:mc="http://schemas.openxmlformats.org/markup-compatibility/2006" xmlns:a14="http://schemas.microsoft.com/office/drawing/2010/main">
      <mc:Choice Requires="a14">
        <xdr:graphicFrame macro="">
          <xdr:nvGraphicFramePr>
            <xdr:cNvPr id="2" name="Region (text) 1"/>
            <xdr:cNvGraphicFramePr/>
          </xdr:nvGraphicFramePr>
          <xdr:xfrm>
            <a:off x="0" y="0"/>
            <a:ext cx="0" cy="0"/>
          </xdr:xfrm>
          <a:graphic>
            <a:graphicData uri="http://schemas.microsoft.com/office/drawing/2010/slicer">
              <sle:slicer xmlns:sle="http://schemas.microsoft.com/office/drawing/2010/slicer" name="Region (text) 1"/>
            </a:graphicData>
          </a:graphic>
        </xdr:graphicFrame>
      </mc:Choice>
      <mc:Fallback xmlns="">
        <xdr:sp macro="" textlink="">
          <xdr:nvSpPr>
            <xdr:cNvPr id="0" name=""/>
            <xdr:cNvSpPr>
              <a:spLocks noTextEdit="1"/>
            </xdr:cNvSpPr>
          </xdr:nvSpPr>
          <xdr:spPr>
            <a:xfrm>
              <a:off x="438150" y="419100"/>
              <a:ext cx="1828800" cy="9525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2</xdr:col>
      <xdr:colOff>152399</xdr:colOff>
      <xdr:row>2</xdr:row>
      <xdr:rowOff>9525</xdr:rowOff>
    </xdr:from>
    <xdr:to>
      <xdr:col>4</xdr:col>
      <xdr:colOff>28574</xdr:colOff>
      <xdr:row>3</xdr:row>
      <xdr:rowOff>0</xdr:rowOff>
    </xdr:to>
    <mc:AlternateContent xmlns:mc="http://schemas.openxmlformats.org/markup-compatibility/2006" xmlns:a14="http://schemas.microsoft.com/office/drawing/2010/main">
      <mc:Choice Requires="a14">
        <xdr:graphicFrame macro="">
          <xdr:nvGraphicFramePr>
            <xdr:cNvPr id="3" name="Group (text) 1"/>
            <xdr:cNvGraphicFramePr/>
          </xdr:nvGraphicFramePr>
          <xdr:xfrm>
            <a:off x="0" y="0"/>
            <a:ext cx="0" cy="0"/>
          </xdr:xfrm>
          <a:graphic>
            <a:graphicData uri="http://schemas.microsoft.com/office/drawing/2010/slicer">
              <sle:slicer xmlns:sle="http://schemas.microsoft.com/office/drawing/2010/slicer" name="Group (text) 1"/>
            </a:graphicData>
          </a:graphic>
        </xdr:graphicFrame>
      </mc:Choice>
      <mc:Fallback xmlns="">
        <xdr:sp macro="" textlink="">
          <xdr:nvSpPr>
            <xdr:cNvPr id="0" name=""/>
            <xdr:cNvSpPr>
              <a:spLocks noTextEdit="1"/>
            </xdr:cNvSpPr>
          </xdr:nvSpPr>
          <xdr:spPr>
            <a:xfrm>
              <a:off x="2305049" y="419100"/>
              <a:ext cx="2943225" cy="9525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WualaFiles\24_Galileo\Buch_Controlling_2013\Dateien\11_Deckungsbeitrag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Analys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 refreshedDate="41907.705770023145" createdVersion="4" refreshedVersion="4" minRefreshableVersion="3" recordCount="105">
  <cacheSource type="worksheet">
    <worksheetSource name="RawData"/>
  </cacheSource>
  <cacheFields count="25">
    <cacheField name="ProduktID" numFmtId="0">
      <sharedItems containsSemiMixedTypes="0" containsString="0" containsNumber="1" containsInteger="1" minValue="707" maxValue="778" count="45">
        <n v="712"/>
        <n v="711"/>
        <n v="709"/>
        <n v="716"/>
        <n v="714"/>
        <n v="708"/>
        <n v="715"/>
        <n v="729"/>
        <n v="722"/>
        <n v="726"/>
        <n v="725"/>
        <n v="730"/>
        <n v="707"/>
        <n v="710"/>
        <n v="768" u="1"/>
        <n v="755" u="1"/>
        <n v="742" u="1"/>
        <n v="774" u="1"/>
        <n v="761" u="1"/>
        <n v="754" u="1"/>
        <n v="741" u="1"/>
        <n v="773" u="1"/>
        <n v="760" u="1"/>
        <n v="747" u="1"/>
        <n v="766" u="1"/>
        <n v="753" u="1"/>
        <n v="772" u="1"/>
        <n v="733" u="1"/>
        <n v="778" u="1"/>
        <n v="765" u="1"/>
        <n v="771" u="1"/>
        <n v="758" u="1"/>
        <n v="745" u="1"/>
        <n v="732" u="1"/>
        <n v="777" u="1"/>
        <n v="764" u="1"/>
        <n v="738" u="1"/>
        <n v="770" u="1"/>
        <n v="776" u="1"/>
        <n v="763" u="1"/>
        <n v="756" u="1"/>
        <n v="743" u="1"/>
        <n v="775" u="1"/>
        <n v="762" u="1"/>
        <n v="749" u="1"/>
      </sharedItems>
    </cacheField>
    <cacheField name="Product name" numFmtId="0">
      <sharedItems/>
    </cacheField>
    <cacheField name="Prod.group" numFmtId="0">
      <sharedItems count="3">
        <s v="S"/>
        <s v="M"/>
        <s v="R"/>
      </sharedItems>
    </cacheField>
    <cacheField name="Region" numFmtId="0">
      <sharedItems containsSemiMixedTypes="0" containsString="0" containsNumber="1" containsInteger="1" minValue="1" maxValue="4" count="4">
        <n v="1"/>
        <n v="3"/>
        <n v="4"/>
        <n v="2"/>
      </sharedItems>
    </cacheField>
    <cacheField name="Sales" numFmtId="6">
      <sharedItems containsSemiMixedTypes="0" containsString="0" containsNumber="1" containsInteger="1" minValue="909791" maxValue="4431863"/>
    </cacheField>
    <cacheField name="Material costs" numFmtId="6">
      <sharedItems containsSemiMixedTypes="0" containsString="0" containsNumber="1" minValue="441323.52000000002" maxValue="2152582.7400000002"/>
    </cacheField>
    <cacheField name="Personnel costs" numFmtId="6">
      <sharedItems containsSemiMixedTypes="0" containsString="0" containsNumber="1" containsInteger="1" minValue="222805" maxValue="1085354"/>
    </cacheField>
    <cacheField name="Indirect costs" numFmtId="6">
      <sharedItems containsSemiMixedTypes="0" containsString="0" containsNumber="1" containsInteger="1" minValue="74268" maxValue="361784"/>
    </cacheField>
    <cacheField name="Variable costs" numFmtId="6">
      <sharedItems containsSemiMixedTypes="0" containsString="0" containsNumber="1" minValue="747288.52" maxValue="3599720.74"/>
    </cacheField>
    <cacheField name="Fixed manufact. costs" numFmtId="6">
      <sharedItems containsSemiMixedTypes="0" containsString="0" containsNumber="1" minValue="34433.374045157208" maxValue="43560.292466765131"/>
    </cacheField>
    <cacheField name="Distribution costs" numFmtId="6">
      <sharedItems containsSemiMixedTypes="0" containsString="0" containsNumber="1" containsInteger="1" minValue="49190" maxValue="62228"/>
    </cacheField>
    <cacheField name="Financial costs I" numFmtId="6">
      <sharedItems containsSemiMixedTypes="0" containsString="0" containsNumber="1" containsInteger="1" minValue="39352" maxValue="49783"/>
    </cacheField>
    <cacheField name="Financial costs II" numFmtId="6">
      <sharedItems containsSemiMixedTypes="0" containsString="0" containsNumber="1" containsInteger="1" minValue="6558" maxValue="8297"/>
    </cacheField>
    <cacheField name="Fixed costs" numFmtId="6">
      <sharedItems containsSemiMixedTypes="0" containsString="0" containsNumber="1" minValue="135578.53361468663" maxValue="159443.29246676512"/>
    </cacheField>
    <cacheField name="Nr" numFmtId="3">
      <sharedItems containsSemiMixedTypes="0" containsString="0" containsNumber="1" containsInteger="1" minValue="1" maxValue="300"/>
    </cacheField>
    <cacheField name="Data type" numFmtId="6">
      <sharedItems count="4">
        <s v="Budget"/>
        <s v="Actuals"/>
        <s v="Variance €" f="1"/>
        <s v="Budgel" u="1"/>
      </sharedItems>
    </cacheField>
    <cacheField name="Region (text)" numFmtId="6">
      <sharedItems count="4">
        <s v="North"/>
        <s v="West"/>
        <s v="East"/>
        <s v="South"/>
      </sharedItems>
    </cacheField>
    <cacheField name="Group (text)" numFmtId="3">
      <sharedItems count="3">
        <s v="Accessories"/>
        <s v="Mountain bikes"/>
        <s v="Road bikes"/>
      </sharedItems>
    </cacheField>
    <cacheField name="COGS" numFmtId="0" formula="'Material costs' +'Personnel costs' +'Indirect costs'" databaseField="0"/>
    <cacheField name="Gross margin" numFmtId="0" formula="Sales -COGS" databaseField="0"/>
    <cacheField name="Gross margin in %" numFmtId="0" formula="'Gross margin' /Sales" databaseField="0"/>
    <cacheField name="Opex" numFmtId="0" formula="'Fixed manufact. costs' +'Distribution costs' +'Financial costs I' +'Financial costs II'" databaseField="0"/>
    <cacheField name="Operating profit" numFmtId="0" formula="'Gross margin' -Opex" databaseField="0"/>
    <cacheField name="Operating profit in %" numFmtId="0" formula="'Operating profit'/Sales" databaseField="0"/>
    <cacheField name="Total costs" numFmtId="0" formula="'Variable costs' +'Fixed costs'" databaseField="0"/>
  </cacheFields>
  <calculatedItems count="1">
    <calculatedItem formula="'Data type'[Actuals] -'Data type'[Budget]">
      <pivotArea cacheIndex="1" outline="0" fieldPosition="0">
        <references count="1">
          <reference field="15" count="1">
            <x v="2"/>
          </reference>
        </references>
      </pivotArea>
    </calculatedItem>
  </calculatedItem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x v="0"/>
    <s v="AWC Logo Cap"/>
    <x v="0"/>
    <x v="0"/>
    <n v="1092234"/>
    <n v="535863"/>
    <n v="267485"/>
    <n v="89161"/>
    <n v="892509"/>
    <n v="40656.272968980797"/>
    <n v="52746"/>
    <n v="46938"/>
    <n v="6558"/>
    <n v="146898.2729689808"/>
    <n v="1"/>
    <x v="0"/>
    <x v="0"/>
    <x v="0"/>
  </r>
  <r>
    <x v="1"/>
    <s v="Sport-100 Helmet, Blue"/>
    <x v="0"/>
    <x v="1"/>
    <n v="2706929"/>
    <n v="1301490.96"/>
    <n v="662921"/>
    <n v="220973"/>
    <n v="2185384.96"/>
    <n v="42315.71268200042"/>
    <n v="61043"/>
    <n v="45516"/>
    <n v="7269"/>
    <n v="156143.71268200042"/>
    <n v="3"/>
    <x v="0"/>
    <x v="1"/>
    <x v="0"/>
  </r>
  <r>
    <x v="2"/>
    <s v="Mountain Bike Socks, M"/>
    <x v="1"/>
    <x v="0"/>
    <n v="909791"/>
    <n v="459744.62"/>
    <n v="222805"/>
    <n v="74268"/>
    <n v="756817.62"/>
    <n v="34848.233973412112"/>
    <n v="60451"/>
    <n v="41723"/>
    <n v="7902"/>
    <n v="144924.23397341211"/>
    <n v="4"/>
    <x v="1"/>
    <x v="0"/>
    <x v="1"/>
  </r>
  <r>
    <x v="3"/>
    <s v="Long-Sleeve Logo Jersey, XL"/>
    <x v="0"/>
    <x v="2"/>
    <n v="2567534"/>
    <n v="1247066.3700000001"/>
    <n v="628783"/>
    <n v="209594"/>
    <n v="2085443.37"/>
    <n v="41485.992825490604"/>
    <n v="58673"/>
    <n v="40774"/>
    <n v="8060"/>
    <n v="148992.9928254906"/>
    <n v="5"/>
    <x v="0"/>
    <x v="2"/>
    <x v="0"/>
  </r>
  <r>
    <x v="4"/>
    <s v="Long-Sleeve Logo Jersey, M"/>
    <x v="0"/>
    <x v="1"/>
    <n v="3066781"/>
    <n v="1489554"/>
    <n v="751048"/>
    <n v="250349"/>
    <n v="2490951"/>
    <n v="40241.413040725885"/>
    <n v="49190"/>
    <n v="42671"/>
    <n v="8218"/>
    <n v="140320.41304072589"/>
    <n v="6"/>
    <x v="1"/>
    <x v="1"/>
    <x v="0"/>
  </r>
  <r>
    <x v="1"/>
    <s v="Sport-100 Helmet, Blue"/>
    <x v="0"/>
    <x v="0"/>
    <n v="4005957"/>
    <n v="1867102.45"/>
    <n v="981050"/>
    <n v="327016"/>
    <n v="3175168.45"/>
    <n v="40656.272968980797"/>
    <n v="55709"/>
    <n v="44567"/>
    <n v="7902"/>
    <n v="148834.2729689808"/>
    <n v="15"/>
    <x v="0"/>
    <x v="0"/>
    <x v="0"/>
  </r>
  <r>
    <x v="3"/>
    <s v="Long-Sleeve Logo Jersey, XL"/>
    <x v="0"/>
    <x v="1"/>
    <n v="2959866"/>
    <n v="1452146"/>
    <n v="724865"/>
    <n v="241621"/>
    <n v="2418632"/>
    <n v="35677.95382992192"/>
    <n v="55709"/>
    <n v="42671"/>
    <n v="7665"/>
    <n v="141722.95382992193"/>
    <n v="18"/>
    <x v="1"/>
    <x v="1"/>
    <x v="0"/>
  </r>
  <r>
    <x v="5"/>
    <s v="Sport-100 Helmet, Black"/>
    <x v="0"/>
    <x v="0"/>
    <n v="3508292"/>
    <n v="1755635.22"/>
    <n v="859173"/>
    <n v="286391"/>
    <n v="2901199.2199999997"/>
    <n v="40656.272968980797"/>
    <n v="62228"/>
    <n v="44093"/>
    <n v="7032"/>
    <n v="154009.2729689808"/>
    <n v="22"/>
    <x v="1"/>
    <x v="0"/>
    <x v="0"/>
  </r>
  <r>
    <x v="6"/>
    <s v="Long-Sleeve Logo Jersey, L"/>
    <x v="0"/>
    <x v="1"/>
    <n v="3415496"/>
    <n v="1675684"/>
    <n v="836448"/>
    <n v="278816"/>
    <n v="2790948"/>
    <n v="35677.95382992192"/>
    <n v="53931"/>
    <n v="43619"/>
    <n v="7348"/>
    <n v="140575.95382992193"/>
    <n v="24"/>
    <x v="1"/>
    <x v="1"/>
    <x v="0"/>
  </r>
  <r>
    <x v="0"/>
    <s v="AWC Logo Cap"/>
    <x v="0"/>
    <x v="0"/>
    <n v="2981249"/>
    <n v="1418757.89"/>
    <n v="730101"/>
    <n v="243367"/>
    <n v="2392225.8899999997"/>
    <n v="38167.113399451358"/>
    <n v="49783"/>
    <n v="43619"/>
    <n v="7032"/>
    <n v="138601.11339945137"/>
    <n v="25"/>
    <x v="1"/>
    <x v="0"/>
    <x v="0"/>
  </r>
  <r>
    <x v="7"/>
    <s v="LL Road Frame - Red, 60"/>
    <x v="2"/>
    <x v="3"/>
    <n v="1402857"/>
    <n v="674492.84"/>
    <n v="343556"/>
    <n v="114518"/>
    <n v="1132566.8399999999"/>
    <n v="38167.113399451358"/>
    <n v="53931"/>
    <n v="44567"/>
    <n v="7348"/>
    <n v="144013.11339945137"/>
    <n v="31"/>
    <x v="0"/>
    <x v="3"/>
    <x v="2"/>
  </r>
  <r>
    <x v="8"/>
    <s v="LL Road Frame - Black, 58"/>
    <x v="2"/>
    <x v="1"/>
    <n v="1041170"/>
    <n v="485269.5"/>
    <n v="254980"/>
    <n v="84993"/>
    <n v="825242.5"/>
    <n v="41485.992825490604"/>
    <n v="52153"/>
    <n v="48834"/>
    <n v="7981"/>
    <n v="150453.9928254906"/>
    <n v="32"/>
    <x v="0"/>
    <x v="1"/>
    <x v="2"/>
  </r>
  <r>
    <x v="9"/>
    <s v="LL Road Frame - Red, 48"/>
    <x v="2"/>
    <x v="1"/>
    <n v="3391185"/>
    <n v="1663756"/>
    <n v="830494"/>
    <n v="276831"/>
    <n v="2771081"/>
    <n v="43560.292466765131"/>
    <n v="59858"/>
    <n v="43145"/>
    <n v="7427"/>
    <n v="153990.29246676512"/>
    <n v="35"/>
    <x v="1"/>
    <x v="1"/>
    <x v="2"/>
  </r>
  <r>
    <x v="10"/>
    <s v="LL Road Frame - Red, 44"/>
    <x v="2"/>
    <x v="0"/>
    <n v="4178256"/>
    <n v="578066"/>
    <n v="288552"/>
    <n v="96184"/>
    <n v="962802"/>
    <n v="35677.95382992192"/>
    <n v="50375"/>
    <n v="48834"/>
    <n v="6716"/>
    <n v="141602.95382992193"/>
    <n v="41"/>
    <x v="1"/>
    <x v="0"/>
    <x v="2"/>
  </r>
  <r>
    <x v="11"/>
    <s v="LL Road Frame - Red, 62"/>
    <x v="2"/>
    <x v="3"/>
    <n v="3087413"/>
    <n v="1499574.78"/>
    <n v="756101"/>
    <n v="252033"/>
    <n v="2507708.7800000003"/>
    <n v="36092.813758176824"/>
    <n v="49190"/>
    <n v="45041"/>
    <n v="7190"/>
    <n v="137513.81375817681"/>
    <n v="51"/>
    <x v="1"/>
    <x v="3"/>
    <x v="2"/>
  </r>
  <r>
    <x v="4"/>
    <s v="Long-Sleeve Logo Jersey, M"/>
    <x v="0"/>
    <x v="1"/>
    <n v="2721647"/>
    <n v="1335273"/>
    <n v="666525"/>
    <n v="222175"/>
    <n v="2223973"/>
    <n v="43560.292466765131"/>
    <n v="52153"/>
    <n v="39352"/>
    <n v="7744"/>
    <n v="142809.29246676512"/>
    <n v="57"/>
    <x v="0"/>
    <x v="1"/>
    <x v="0"/>
  </r>
  <r>
    <x v="3"/>
    <s v="Long-Sleeve Logo Jersey, XL"/>
    <x v="0"/>
    <x v="1"/>
    <n v="1347016"/>
    <n v="660862"/>
    <n v="329881"/>
    <n v="109960"/>
    <n v="1100703"/>
    <n v="41900.852753745516"/>
    <n v="60451"/>
    <n v="45990"/>
    <n v="6637"/>
    <n v="154978.85275374551"/>
    <n v="60"/>
    <x v="0"/>
    <x v="1"/>
    <x v="0"/>
  </r>
  <r>
    <x v="1"/>
    <s v="Sport-100 Helmet, Blue"/>
    <x v="0"/>
    <x v="2"/>
    <n v="1914995"/>
    <n v="967704.57"/>
    <n v="468978"/>
    <n v="156326"/>
    <n v="1593008.5699999998"/>
    <n v="36507.673686431735"/>
    <n v="55117"/>
    <n v="48834"/>
    <n v="7586"/>
    <n v="148044.67368643172"/>
    <n v="63"/>
    <x v="1"/>
    <x v="2"/>
    <x v="0"/>
  </r>
  <r>
    <x v="0"/>
    <s v="AWC Logo Cap"/>
    <x v="0"/>
    <x v="3"/>
    <n v="4103943"/>
    <n v="1953040.68"/>
    <n v="1005047"/>
    <n v="335015"/>
    <n v="3293102.6799999997"/>
    <n v="41071.132897235701"/>
    <n v="62228"/>
    <n v="46938"/>
    <n v="7190"/>
    <n v="157427.13289723569"/>
    <n v="65"/>
    <x v="1"/>
    <x v="3"/>
    <x v="0"/>
  </r>
  <r>
    <x v="6"/>
    <s v="Long-Sleeve Logo Jersey, L"/>
    <x v="0"/>
    <x v="0"/>
    <n v="1271921"/>
    <n v="599059.19999999995"/>
    <n v="311490"/>
    <n v="103830"/>
    <n v="1014379.2"/>
    <n v="38996.833255961174"/>
    <n v="58080"/>
    <n v="42671"/>
    <n v="7586"/>
    <n v="147333.83325596119"/>
    <n v="67"/>
    <x v="1"/>
    <x v="0"/>
    <x v="0"/>
  </r>
  <r>
    <x v="12"/>
    <s v="Sport-100 Helmet, Red"/>
    <x v="0"/>
    <x v="2"/>
    <n v="2723548"/>
    <n v="1282756.8"/>
    <n v="666991"/>
    <n v="222330"/>
    <n v="2172077.7999999998"/>
    <n v="37337.393542941551"/>
    <n v="58080"/>
    <n v="46938"/>
    <n v="7665"/>
    <n v="150020.39354294154"/>
    <n v="68"/>
    <x v="0"/>
    <x v="2"/>
    <x v="0"/>
  </r>
  <r>
    <x v="2"/>
    <s v="Mountain Bike Socks, M"/>
    <x v="1"/>
    <x v="3"/>
    <n v="1402323"/>
    <n v="694875.96"/>
    <n v="343426"/>
    <n v="114475"/>
    <n v="1152776.96"/>
    <n v="34848.233973412112"/>
    <n v="52153"/>
    <n v="44567"/>
    <n v="6795"/>
    <n v="138363.23397341211"/>
    <n v="70"/>
    <x v="0"/>
    <x v="3"/>
    <x v="1"/>
  </r>
  <r>
    <x v="13"/>
    <s v="Mountain Bike Socks, L"/>
    <x v="1"/>
    <x v="0"/>
    <n v="2747321"/>
    <n v="1307432.93"/>
    <n v="672813"/>
    <n v="224271"/>
    <n v="2204516.9299999997"/>
    <n v="39826.553112470981"/>
    <n v="53931"/>
    <n v="41248"/>
    <n v="7427"/>
    <n v="142432.55311247098"/>
    <n v="80"/>
    <x v="1"/>
    <x v="0"/>
    <x v="1"/>
  </r>
  <r>
    <x v="4"/>
    <s v="Long-Sleeve Logo Jersey, M"/>
    <x v="0"/>
    <x v="2"/>
    <n v="1928358"/>
    <n v="898772.2"/>
    <n v="472250"/>
    <n v="157416"/>
    <n v="1528438.2"/>
    <n v="38581.973327706262"/>
    <n v="59265"/>
    <n v="47886"/>
    <n v="7032"/>
    <n v="152764.97332770628"/>
    <n v="81"/>
    <x v="1"/>
    <x v="2"/>
    <x v="0"/>
  </r>
  <r>
    <x v="10"/>
    <s v="LL Road Frame - Red, 44"/>
    <x v="2"/>
    <x v="3"/>
    <n v="2719716"/>
    <n v="1294295.25"/>
    <n v="666052"/>
    <n v="222017"/>
    <n v="2182364.25"/>
    <n v="41900.852753745516"/>
    <n v="56895"/>
    <n v="40300"/>
    <n v="8060"/>
    <n v="147155.85275374551"/>
    <n v="83"/>
    <x v="1"/>
    <x v="3"/>
    <x v="2"/>
  </r>
  <r>
    <x v="3"/>
    <s v="Long-Sleeve Logo Jersey, XL"/>
    <x v="0"/>
    <x v="3"/>
    <n v="3771817"/>
    <n v="1850499"/>
    <n v="923710"/>
    <n v="307903"/>
    <n v="3082112"/>
    <n v="36922.533614686647"/>
    <n v="59858"/>
    <n v="48834"/>
    <n v="6953"/>
    <n v="152567.53361468663"/>
    <n v="89"/>
    <x v="1"/>
    <x v="3"/>
    <x v="0"/>
  </r>
  <r>
    <x v="8"/>
    <s v="LL Road Frame - Black, 58"/>
    <x v="2"/>
    <x v="0"/>
    <n v="2753367"/>
    <n v="1377851.7"/>
    <n v="674293"/>
    <n v="224764"/>
    <n v="2276908.7000000002"/>
    <n v="39826.553112470981"/>
    <n v="61043"/>
    <n v="40774"/>
    <n v="7665"/>
    <n v="149308.55311247098"/>
    <n v="90"/>
    <x v="0"/>
    <x v="0"/>
    <x v="2"/>
  </r>
  <r>
    <x v="5"/>
    <s v="Sport-100 Helmet, Black"/>
    <x v="0"/>
    <x v="0"/>
    <n v="1983328"/>
    <n v="1002236.35"/>
    <n v="485712"/>
    <n v="161904"/>
    <n v="1649852.35"/>
    <n v="37752.253471196454"/>
    <n v="52746"/>
    <n v="42671"/>
    <n v="6558"/>
    <n v="139727.25347119645"/>
    <n v="91"/>
    <x v="1"/>
    <x v="0"/>
    <x v="0"/>
  </r>
  <r>
    <x v="9"/>
    <s v="LL Road Frame - Red, 48"/>
    <x v="2"/>
    <x v="1"/>
    <n v="1115274"/>
    <n v="530751.99"/>
    <n v="273128"/>
    <n v="91042"/>
    <n v="894921.99"/>
    <n v="41071.132897235701"/>
    <n v="55709"/>
    <n v="49309"/>
    <n v="6558"/>
    <n v="152647.13289723569"/>
    <n v="98"/>
    <x v="0"/>
    <x v="1"/>
    <x v="2"/>
  </r>
  <r>
    <x v="6"/>
    <s v="Long-Sleeve Logo Jersey, L"/>
    <x v="0"/>
    <x v="1"/>
    <n v="1513234"/>
    <n v="720138.67"/>
    <n v="370587"/>
    <n v="123529"/>
    <n v="1214254.67"/>
    <n v="40656.272968980797"/>
    <n v="58080"/>
    <n v="40774"/>
    <n v="6953"/>
    <n v="146463.2729689808"/>
    <n v="99"/>
    <x v="0"/>
    <x v="1"/>
    <x v="0"/>
  </r>
  <r>
    <x v="11"/>
    <s v="LL Road Frame - Red, 62"/>
    <x v="2"/>
    <x v="0"/>
    <n v="4035109"/>
    <n v="1940079.54"/>
    <n v="988189"/>
    <n v="329396"/>
    <n v="3257664.54"/>
    <n v="41900.852753745516"/>
    <n v="53931"/>
    <n v="49309"/>
    <n v="7427"/>
    <n v="152567.85275374551"/>
    <n v="100"/>
    <x v="1"/>
    <x v="0"/>
    <x v="2"/>
  </r>
  <r>
    <x v="12"/>
    <s v="Sport-100 Helmet, Red"/>
    <x v="0"/>
    <x v="2"/>
    <n v="1149295"/>
    <n v="541303.68000000005"/>
    <n v="281460"/>
    <n v="93820"/>
    <n v="916583.68"/>
    <n v="42730.572610255324"/>
    <n v="54524"/>
    <n v="46464"/>
    <n v="7269"/>
    <n v="150987.57261025533"/>
    <n v="101"/>
    <x v="0"/>
    <x v="2"/>
    <x v="0"/>
  </r>
  <r>
    <x v="1"/>
    <s v="Sport-100 Helmet, Blue"/>
    <x v="0"/>
    <x v="1"/>
    <n v="3832153"/>
    <n v="1804896.96"/>
    <n v="938486"/>
    <n v="312828"/>
    <n v="3056210.96"/>
    <n v="42315.71268200042"/>
    <n v="54524"/>
    <n v="46464"/>
    <n v="7269"/>
    <n v="150572.71268200042"/>
    <n v="102"/>
    <x v="1"/>
    <x v="1"/>
    <x v="0"/>
  </r>
  <r>
    <x v="0"/>
    <s v="AWC Logo Cap"/>
    <x v="0"/>
    <x v="3"/>
    <n v="1256247"/>
    <n v="591676.80000000005"/>
    <n v="307652"/>
    <n v="102550"/>
    <n v="1001878.8"/>
    <n v="41485.992825490604"/>
    <n v="49190"/>
    <n v="40300"/>
    <n v="7665"/>
    <n v="138640.9928254906"/>
    <n v="103"/>
    <x v="1"/>
    <x v="3"/>
    <x v="0"/>
  </r>
  <r>
    <x v="7"/>
    <s v="LL Road Frame - Red, 60"/>
    <x v="2"/>
    <x v="2"/>
    <n v="4205476"/>
    <n v="2063258"/>
    <n v="1029912"/>
    <n v="343304"/>
    <n v="3436474"/>
    <n v="42730.572610255324"/>
    <n v="59265"/>
    <n v="43145"/>
    <n v="8297"/>
    <n v="153437.57261025533"/>
    <n v="104"/>
    <x v="1"/>
    <x v="2"/>
    <x v="2"/>
  </r>
  <r>
    <x v="13"/>
    <s v="Mountain Bike Socks, L"/>
    <x v="1"/>
    <x v="0"/>
    <n v="3464968"/>
    <n v="1716954.55"/>
    <n v="848563"/>
    <n v="282854"/>
    <n v="2848371.55"/>
    <n v="43560.292466765131"/>
    <n v="62228"/>
    <n v="45990"/>
    <n v="7665"/>
    <n v="159443.29246676512"/>
    <n v="111"/>
    <x v="0"/>
    <x v="0"/>
    <x v="1"/>
  </r>
  <r>
    <x v="2"/>
    <s v="Mountain Bike Socks, M"/>
    <x v="1"/>
    <x v="1"/>
    <n v="1044035"/>
    <n v="512216"/>
    <n v="255682"/>
    <n v="85227"/>
    <n v="853125"/>
    <n v="34433.374045157208"/>
    <n v="58080"/>
    <n v="39826"/>
    <n v="7190"/>
    <n v="139529.37404515722"/>
    <n v="113"/>
    <x v="0"/>
    <x v="1"/>
    <x v="1"/>
  </r>
  <r>
    <x v="5"/>
    <s v="Sport-100 Helmet, Black"/>
    <x v="0"/>
    <x v="2"/>
    <n v="2171361"/>
    <n v="1022684.16"/>
    <n v="531761"/>
    <n v="177253"/>
    <n v="1731698.1600000001"/>
    <n v="38167.113399451358"/>
    <n v="61636"/>
    <n v="46464"/>
    <n v="8139"/>
    <n v="154406.11339945137"/>
    <n v="116"/>
    <x v="0"/>
    <x v="2"/>
    <x v="0"/>
  </r>
  <r>
    <x v="1"/>
    <s v="Sport-100 Helmet, Blue"/>
    <x v="0"/>
    <x v="1"/>
    <n v="2510657"/>
    <n v="1207123.82"/>
    <n v="614854"/>
    <n v="204951"/>
    <n v="2026928.82"/>
    <n v="35677.95382992192"/>
    <n v="55117"/>
    <n v="48834"/>
    <n v="7269"/>
    <n v="146897.95382992193"/>
    <n v="117"/>
    <x v="0"/>
    <x v="1"/>
    <x v="0"/>
  </r>
  <r>
    <x v="3"/>
    <s v="Long-Sleeve Logo Jersey, XL"/>
    <x v="0"/>
    <x v="3"/>
    <n v="2362298"/>
    <n v="1182151.44"/>
    <n v="578521"/>
    <n v="192840"/>
    <n v="1953512.44"/>
    <n v="36507.673686431735"/>
    <n v="59858"/>
    <n v="41723"/>
    <n v="7348"/>
    <n v="145436.67368643172"/>
    <n v="118"/>
    <x v="0"/>
    <x v="3"/>
    <x v="0"/>
  </r>
  <r>
    <x v="4"/>
    <s v="Long-Sleeve Logo Jersey, M"/>
    <x v="0"/>
    <x v="1"/>
    <n v="1210703"/>
    <n v="564285.75"/>
    <n v="296498"/>
    <n v="98832"/>
    <n v="959615.75"/>
    <n v="38167.113399451358"/>
    <n v="57487"/>
    <n v="45041"/>
    <n v="6716"/>
    <n v="147411.11339945137"/>
    <n v="123"/>
    <x v="1"/>
    <x v="1"/>
    <x v="0"/>
  </r>
  <r>
    <x v="2"/>
    <s v="Mountain Bike Socks, M"/>
    <x v="1"/>
    <x v="0"/>
    <n v="1883652"/>
    <n v="905659.16"/>
    <n v="461302"/>
    <n v="153767"/>
    <n v="1520728.1600000001"/>
    <n v="35263.093901667016"/>
    <n v="58080"/>
    <n v="43145"/>
    <n v="7269"/>
    <n v="143757.09390166702"/>
    <n v="126"/>
    <x v="0"/>
    <x v="0"/>
    <x v="1"/>
  </r>
  <r>
    <x v="1"/>
    <s v="Sport-100 Helmet, Blue"/>
    <x v="0"/>
    <x v="1"/>
    <n v="2767573"/>
    <n v="1289914.75"/>
    <n v="677772"/>
    <n v="225924"/>
    <n v="2193610.75"/>
    <n v="36507.673686431735"/>
    <n v="54524"/>
    <n v="39826"/>
    <n v="6795"/>
    <n v="137652.67368643172"/>
    <n v="130"/>
    <x v="1"/>
    <x v="1"/>
    <x v="0"/>
  </r>
  <r>
    <x v="5"/>
    <s v="Sport-100 Helmet, Black"/>
    <x v="0"/>
    <x v="0"/>
    <n v="3494501"/>
    <n v="1748732.88"/>
    <n v="855796"/>
    <n v="285265"/>
    <n v="2889793.88"/>
    <n v="40241.413040725885"/>
    <n v="49190"/>
    <n v="39826"/>
    <n v="7427"/>
    <n v="136684.41304072589"/>
    <n v="131"/>
    <x v="0"/>
    <x v="0"/>
    <x v="0"/>
  </r>
  <r>
    <x v="0"/>
    <s v="AWC Logo Cap"/>
    <x v="0"/>
    <x v="1"/>
    <n v="3148469"/>
    <n v="1591017.31"/>
    <n v="771053"/>
    <n v="257017"/>
    <n v="2619087.31"/>
    <n v="36092.813758176824"/>
    <n v="58673"/>
    <n v="43145"/>
    <n v="8060"/>
    <n v="145970.81375817681"/>
    <n v="132"/>
    <x v="1"/>
    <x v="1"/>
    <x v="0"/>
  </r>
  <r>
    <x v="6"/>
    <s v="Long-Sleeve Logo Jersey, L"/>
    <x v="0"/>
    <x v="3"/>
    <n v="937019"/>
    <n v="441323.52000000002"/>
    <n v="229474"/>
    <n v="76491"/>
    <n v="747288.52"/>
    <n v="38996.833255961174"/>
    <n v="59858"/>
    <n v="48834"/>
    <n v="6637"/>
    <n v="154325.83325596119"/>
    <n v="137"/>
    <x v="1"/>
    <x v="3"/>
    <x v="0"/>
  </r>
  <r>
    <x v="12"/>
    <s v="Sport-100 Helmet, Red"/>
    <x v="0"/>
    <x v="3"/>
    <n v="3486718"/>
    <n v="1676413.48"/>
    <n v="853890"/>
    <n v="284630"/>
    <n v="2814933.48"/>
    <n v="40241.413040725885"/>
    <n v="55709"/>
    <n v="45990"/>
    <n v="7111"/>
    <n v="149051.41304072589"/>
    <n v="138"/>
    <x v="1"/>
    <x v="3"/>
    <x v="0"/>
  </r>
  <r>
    <x v="7"/>
    <s v="LL Road Frame - Red, 60"/>
    <x v="2"/>
    <x v="0"/>
    <n v="3196499"/>
    <n v="1583923.41"/>
    <n v="782816"/>
    <n v="260938"/>
    <n v="2627677.41"/>
    <n v="36092.813758176824"/>
    <n v="57487"/>
    <n v="46464"/>
    <n v="7190"/>
    <n v="147233.81375817681"/>
    <n v="139"/>
    <x v="1"/>
    <x v="0"/>
    <x v="2"/>
  </r>
  <r>
    <x v="6"/>
    <s v="Long-Sleeve Logo Jersey, L"/>
    <x v="0"/>
    <x v="2"/>
    <n v="1952671"/>
    <n v="977164.08"/>
    <n v="478205"/>
    <n v="159401"/>
    <n v="1614770.08"/>
    <n v="38996.833255961174"/>
    <n v="58673"/>
    <n v="45041"/>
    <n v="8060"/>
    <n v="150770.83325596119"/>
    <n v="141"/>
    <x v="1"/>
    <x v="2"/>
    <x v="0"/>
  </r>
  <r>
    <x v="1"/>
    <s v="Sport-100 Helmet, Blue"/>
    <x v="0"/>
    <x v="0"/>
    <n v="3539859"/>
    <n v="1701964.04"/>
    <n v="866904"/>
    <n v="288968"/>
    <n v="2857836.04"/>
    <n v="35263.093901667016"/>
    <n v="53931"/>
    <n v="43145"/>
    <n v="8218"/>
    <n v="140557.09390166702"/>
    <n v="142"/>
    <x v="1"/>
    <x v="0"/>
    <x v="0"/>
  </r>
  <r>
    <x v="5"/>
    <s v="Sport-100 Helmet, Black"/>
    <x v="0"/>
    <x v="1"/>
    <n v="4294472"/>
    <n v="2149058.4"/>
    <n v="1051707"/>
    <n v="350569"/>
    <n v="3551334.3999999999"/>
    <n v="35677.95382992192"/>
    <n v="60451"/>
    <n v="49783"/>
    <n v="7269"/>
    <n v="153180.95382992193"/>
    <n v="144"/>
    <x v="1"/>
    <x v="1"/>
    <x v="0"/>
  </r>
  <r>
    <x v="0"/>
    <s v="AWC Logo Cap"/>
    <x v="0"/>
    <x v="2"/>
    <n v="1282564"/>
    <n v="616656.18000000005"/>
    <n v="314097"/>
    <n v="104699"/>
    <n v="1035452.18"/>
    <n v="39826.553112470981"/>
    <n v="58673"/>
    <n v="40300"/>
    <n v="6953"/>
    <n v="145752.55311247098"/>
    <n v="147"/>
    <x v="1"/>
    <x v="2"/>
    <x v="0"/>
  </r>
  <r>
    <x v="2"/>
    <s v="Mountain Bike Socks, M"/>
    <x v="1"/>
    <x v="3"/>
    <n v="4131606"/>
    <n v="1925665.2"/>
    <n v="1011821"/>
    <n v="337273"/>
    <n v="3274759.2"/>
    <n v="39826.553112470981"/>
    <n v="61636"/>
    <n v="49783"/>
    <n v="8139"/>
    <n v="159384.55311247098"/>
    <n v="150"/>
    <x v="1"/>
    <x v="3"/>
    <x v="1"/>
  </r>
  <r>
    <x v="13"/>
    <s v="Mountain Bike Socks, L"/>
    <x v="1"/>
    <x v="0"/>
    <n v="1487573"/>
    <n v="722522.79"/>
    <n v="364303"/>
    <n v="121434"/>
    <n v="1208259.79"/>
    <n v="38581.973327706262"/>
    <n v="54524"/>
    <n v="42197"/>
    <n v="6716"/>
    <n v="142018.97332770628"/>
    <n v="152"/>
    <x v="1"/>
    <x v="0"/>
    <x v="1"/>
  </r>
  <r>
    <x v="0"/>
    <s v="AWC Logo Cap"/>
    <x v="0"/>
    <x v="3"/>
    <n v="2826036"/>
    <n v="1317162.6499999999"/>
    <n v="692090"/>
    <n v="230696"/>
    <n v="2239948.65"/>
    <n v="41485.992825490604"/>
    <n v="53339"/>
    <n v="46938"/>
    <n v="8139"/>
    <n v="149901.9928254906"/>
    <n v="155"/>
    <x v="0"/>
    <x v="3"/>
    <x v="0"/>
  </r>
  <r>
    <x v="7"/>
    <s v="LL Road Frame - Red, 60"/>
    <x v="2"/>
    <x v="0"/>
    <n v="2310189"/>
    <n v="1088070.72"/>
    <n v="565760"/>
    <n v="188586"/>
    <n v="1842416.72"/>
    <n v="43145.432538510227"/>
    <n v="49783"/>
    <n v="45516"/>
    <n v="7506"/>
    <n v="145950.43253851024"/>
    <n v="157"/>
    <x v="0"/>
    <x v="0"/>
    <x v="2"/>
  </r>
  <r>
    <x v="12"/>
    <s v="Sport-100 Helmet, Red"/>
    <x v="0"/>
    <x v="2"/>
    <n v="1316615"/>
    <n v="665325.41"/>
    <n v="322436"/>
    <n v="107478"/>
    <n v="1095239.4100000001"/>
    <n v="42315.71268200042"/>
    <n v="55709"/>
    <n v="40300"/>
    <n v="7586"/>
    <n v="145910.71268200042"/>
    <n v="158"/>
    <x v="1"/>
    <x v="2"/>
    <x v="0"/>
  </r>
  <r>
    <x v="5"/>
    <s v="Sport-100 Helmet, Black"/>
    <x v="0"/>
    <x v="1"/>
    <n v="1271786"/>
    <n v="630192.53"/>
    <n v="311457"/>
    <n v="103819"/>
    <n v="1045468.53"/>
    <n v="36922.533614686647"/>
    <n v="49190"/>
    <n v="41248"/>
    <n v="8218"/>
    <n v="135578.53361468663"/>
    <n v="161"/>
    <x v="0"/>
    <x v="1"/>
    <x v="0"/>
  </r>
  <r>
    <x v="6"/>
    <s v="Long-Sleeve Logo Jersey, L"/>
    <x v="0"/>
    <x v="0"/>
    <n v="3312691"/>
    <n v="1543983.7"/>
    <n v="811271"/>
    <n v="270423"/>
    <n v="2625677.7000000002"/>
    <n v="35263.093901667016"/>
    <n v="53339"/>
    <n v="43619"/>
    <n v="7506"/>
    <n v="139727.09390166702"/>
    <n v="163"/>
    <x v="0"/>
    <x v="0"/>
    <x v="0"/>
  </r>
  <r>
    <x v="3"/>
    <s v="Long-Sleeve Logo Jersey, XL"/>
    <x v="0"/>
    <x v="2"/>
    <n v="3257613"/>
    <n v="1598224"/>
    <n v="797782"/>
    <n v="265927"/>
    <n v="2661933"/>
    <n v="37337.393542941551"/>
    <n v="52153"/>
    <n v="45041"/>
    <n v="7190"/>
    <n v="141721.39354294154"/>
    <n v="167"/>
    <x v="1"/>
    <x v="2"/>
    <x v="0"/>
  </r>
  <r>
    <x v="6"/>
    <s v="Long-Sleeve Logo Jersey, L"/>
    <x v="0"/>
    <x v="1"/>
    <n v="3658763"/>
    <n v="1795033"/>
    <n v="896023"/>
    <n v="298674"/>
    <n v="2989730"/>
    <n v="42315.71268200042"/>
    <n v="57487"/>
    <n v="47886"/>
    <n v="7823"/>
    <n v="155511.71268200042"/>
    <n v="169"/>
    <x v="1"/>
    <x v="1"/>
    <x v="0"/>
  </r>
  <r>
    <x v="12"/>
    <s v="Sport-100 Helmet, Red"/>
    <x v="0"/>
    <x v="2"/>
    <n v="3264567"/>
    <n v="1521554.2"/>
    <n v="799485"/>
    <n v="266495"/>
    <n v="2587534.2000000002"/>
    <n v="34433.374045157208"/>
    <n v="55117"/>
    <n v="44093"/>
    <n v="7586"/>
    <n v="141229.37404515722"/>
    <n v="173"/>
    <x v="1"/>
    <x v="2"/>
    <x v="0"/>
  </r>
  <r>
    <x v="10"/>
    <s v="LL Road Frame - Red, 44"/>
    <x v="2"/>
    <x v="3"/>
    <n v="1472388"/>
    <n v="722371"/>
    <n v="360584"/>
    <n v="120194"/>
    <n v="1203149"/>
    <n v="36922.533614686647"/>
    <n v="55117"/>
    <n v="45516"/>
    <n v="7111"/>
    <n v="144666.53361468663"/>
    <n v="174"/>
    <x v="0"/>
    <x v="3"/>
    <x v="2"/>
  </r>
  <r>
    <x v="1"/>
    <s v="Sport-100 Helmet, Blue"/>
    <x v="0"/>
    <x v="3"/>
    <n v="2171545"/>
    <n v="1076039.8600000001"/>
    <n v="531806"/>
    <n v="177268"/>
    <n v="1785113.86"/>
    <n v="38581.973327706262"/>
    <n v="53339"/>
    <n v="47412"/>
    <n v="7981"/>
    <n v="147313.97332770628"/>
    <n v="175"/>
    <x v="1"/>
    <x v="3"/>
    <x v="0"/>
  </r>
  <r>
    <x v="5"/>
    <s v="Sport-100 Helmet, Black"/>
    <x v="0"/>
    <x v="0"/>
    <n v="2639849"/>
    <n v="1282190.58"/>
    <n v="646493"/>
    <n v="215497"/>
    <n v="2144180.58"/>
    <n v="41485.992825490604"/>
    <n v="61043"/>
    <n v="41248"/>
    <n v="7981"/>
    <n v="151757.9928254906"/>
    <n v="178"/>
    <x v="0"/>
    <x v="0"/>
    <x v="0"/>
  </r>
  <r>
    <x v="0"/>
    <s v="AWC Logo Cap"/>
    <x v="0"/>
    <x v="2"/>
    <n v="971173"/>
    <n v="490763.07"/>
    <n v="237838"/>
    <n v="79279"/>
    <n v="807880.07000000007"/>
    <n v="43145.432538510227"/>
    <n v="58080"/>
    <n v="39826"/>
    <n v="6874"/>
    <n v="147925.43253851024"/>
    <n v="179"/>
    <x v="0"/>
    <x v="2"/>
    <x v="0"/>
  </r>
  <r>
    <x v="7"/>
    <s v="LL Road Frame - Red, 60"/>
    <x v="2"/>
    <x v="2"/>
    <n v="2799992"/>
    <n v="1359972.9"/>
    <n v="685712"/>
    <n v="228570"/>
    <n v="2274254.9"/>
    <n v="34433.374045157208"/>
    <n v="59265"/>
    <n v="43619"/>
    <n v="8297"/>
    <n v="145614.37404515722"/>
    <n v="184"/>
    <x v="0"/>
    <x v="2"/>
    <x v="2"/>
  </r>
  <r>
    <x v="6"/>
    <s v="Long-Sleeve Logo Jersey, L"/>
    <x v="0"/>
    <x v="3"/>
    <n v="1973935"/>
    <n v="997489.08"/>
    <n v="483412"/>
    <n v="161137"/>
    <n v="1642038.08"/>
    <n v="37752.253471196454"/>
    <n v="58673"/>
    <n v="47886"/>
    <n v="7348"/>
    <n v="151659.25347119645"/>
    <n v="186"/>
    <x v="0"/>
    <x v="3"/>
    <x v="0"/>
  </r>
  <r>
    <x v="0"/>
    <s v="AWC Logo Cap"/>
    <x v="0"/>
    <x v="1"/>
    <n v="2935235"/>
    <n v="1440062"/>
    <n v="718833"/>
    <n v="239611"/>
    <n v="2398506"/>
    <n v="36507.673686431735"/>
    <n v="58080"/>
    <n v="39352"/>
    <n v="7269"/>
    <n v="141208.67368643172"/>
    <n v="190"/>
    <x v="1"/>
    <x v="1"/>
    <x v="0"/>
  </r>
  <r>
    <x v="5"/>
    <s v="Sport-100 Helmet, Black"/>
    <x v="0"/>
    <x v="2"/>
    <n v="1234685"/>
    <n v="605751"/>
    <n v="302371"/>
    <n v="100790"/>
    <n v="1008912"/>
    <n v="34433.374045157208"/>
    <n v="55709"/>
    <n v="47886"/>
    <n v="7823"/>
    <n v="145851.37404515722"/>
    <n v="193"/>
    <x v="1"/>
    <x v="2"/>
    <x v="0"/>
  </r>
  <r>
    <x v="6"/>
    <s v="Long-Sleeve Logo Jersey, L"/>
    <x v="0"/>
    <x v="0"/>
    <n v="1353299"/>
    <n v="650666.1"/>
    <n v="331420"/>
    <n v="110473"/>
    <n v="1092559.1000000001"/>
    <n v="42730.572610255324"/>
    <n v="56895"/>
    <n v="48360"/>
    <n v="7427"/>
    <n v="155412.57261025533"/>
    <n v="197"/>
    <x v="1"/>
    <x v="0"/>
    <x v="0"/>
  </r>
  <r>
    <x v="1"/>
    <s v="Sport-100 Helmet, Blue"/>
    <x v="0"/>
    <x v="2"/>
    <n v="2518477"/>
    <n v="1173815.25"/>
    <n v="616769"/>
    <n v="205589"/>
    <n v="1996173.25"/>
    <n v="38167.113399451358"/>
    <n v="54524"/>
    <n v="43145"/>
    <n v="7190"/>
    <n v="143026.11339945137"/>
    <n v="198"/>
    <x v="1"/>
    <x v="2"/>
    <x v="0"/>
  </r>
  <r>
    <x v="7"/>
    <s v="LL Road Frame - Red, 60"/>
    <x v="2"/>
    <x v="2"/>
    <n v="3061360"/>
    <n v="1471901.2"/>
    <n v="749720"/>
    <n v="249906"/>
    <n v="2471527.2000000002"/>
    <n v="38996.833255961174"/>
    <n v="54524"/>
    <n v="48360"/>
    <n v="8218"/>
    <n v="150098.83325596119"/>
    <n v="199"/>
    <x v="1"/>
    <x v="2"/>
    <x v="2"/>
  </r>
  <r>
    <x v="12"/>
    <s v="Sport-100 Helmet, Red"/>
    <x v="0"/>
    <x v="3"/>
    <n v="1195384"/>
    <n v="580605.30000000005"/>
    <n v="292747"/>
    <n v="97582"/>
    <n v="970934.3"/>
    <n v="39411.693184216077"/>
    <n v="60451"/>
    <n v="39826"/>
    <n v="6953"/>
    <n v="146641.69318421607"/>
    <n v="200"/>
    <x v="0"/>
    <x v="3"/>
    <x v="0"/>
  </r>
  <r>
    <x v="10"/>
    <s v="LL Road Frame - Red, 44"/>
    <x v="2"/>
    <x v="0"/>
    <n v="3979519"/>
    <n v="1893828"/>
    <n v="974576"/>
    <n v="324858"/>
    <n v="3193262"/>
    <n v="37752.253471196454"/>
    <n v="55709"/>
    <n v="49309"/>
    <n v="7190"/>
    <n v="149960.25347119645"/>
    <n v="203"/>
    <x v="0"/>
    <x v="0"/>
    <x v="2"/>
  </r>
  <r>
    <x v="4"/>
    <s v="Long-Sleeve Logo Jersey, M"/>
    <x v="0"/>
    <x v="2"/>
    <n v="3008794"/>
    <n v="1417104.96"/>
    <n v="736847"/>
    <n v="245615"/>
    <n v="2399566.96"/>
    <n v="39411.693184216077"/>
    <n v="53931"/>
    <n v="40300"/>
    <n v="7665"/>
    <n v="141307.69318421607"/>
    <n v="205"/>
    <x v="0"/>
    <x v="2"/>
    <x v="0"/>
  </r>
  <r>
    <x v="3"/>
    <s v="Long-Sleeve Logo Jersey, XL"/>
    <x v="0"/>
    <x v="1"/>
    <n v="1878359"/>
    <n v="912329.55"/>
    <n v="460006"/>
    <n v="153335"/>
    <n v="1525670.55"/>
    <n v="39826.553112470981"/>
    <n v="61043"/>
    <n v="40300"/>
    <n v="8297"/>
    <n v="149466.55311247098"/>
    <n v="208"/>
    <x v="0"/>
    <x v="1"/>
    <x v="0"/>
  </r>
  <r>
    <x v="10"/>
    <s v="LL Road Frame - Red, 44"/>
    <x v="2"/>
    <x v="2"/>
    <n v="3276163"/>
    <n v="1543032"/>
    <n v="802325"/>
    <n v="267441"/>
    <n v="2612798"/>
    <n v="40656.272968980797"/>
    <n v="49190"/>
    <n v="46938"/>
    <n v="7823"/>
    <n v="144607.2729689808"/>
    <n v="210"/>
    <x v="1"/>
    <x v="2"/>
    <x v="2"/>
  </r>
  <r>
    <x v="0"/>
    <s v="AWC Logo Cap"/>
    <x v="0"/>
    <x v="1"/>
    <n v="3534181"/>
    <n v="1681894.64"/>
    <n v="865513"/>
    <n v="288504"/>
    <n v="2835911.6399999997"/>
    <n v="37752.253471196454"/>
    <n v="59858"/>
    <n v="46464"/>
    <n v="6716"/>
    <n v="150790.25347119645"/>
    <n v="212"/>
    <x v="0"/>
    <x v="1"/>
    <x v="0"/>
  </r>
  <r>
    <x v="6"/>
    <s v="Long-Sleeve Logo Jersey, L"/>
    <x v="0"/>
    <x v="3"/>
    <n v="1714076"/>
    <n v="798898.7"/>
    <n v="419773"/>
    <n v="139924"/>
    <n v="1358595.7"/>
    <n v="39411.693184216077"/>
    <n v="52153"/>
    <n v="45041"/>
    <n v="6874"/>
    <n v="143479.69318421607"/>
    <n v="213"/>
    <x v="1"/>
    <x v="3"/>
    <x v="0"/>
  </r>
  <r>
    <x v="11"/>
    <s v="LL Road Frame - Red, 62"/>
    <x v="2"/>
    <x v="0"/>
    <n v="3875173"/>
    <n v="1863182.86"/>
    <n v="949021"/>
    <n v="316340"/>
    <n v="3128543.8600000003"/>
    <n v="41485.992825490604"/>
    <n v="59858"/>
    <n v="48360"/>
    <n v="6558"/>
    <n v="156261.9928254906"/>
    <n v="216"/>
    <x v="0"/>
    <x v="0"/>
    <x v="2"/>
  </r>
  <r>
    <x v="5"/>
    <s v="Sport-100 Helmet, Black"/>
    <x v="0"/>
    <x v="1"/>
    <n v="3262522"/>
    <n v="1584626.67"/>
    <n v="798984"/>
    <n v="266328"/>
    <n v="2649938.67"/>
    <n v="39826.553112470981"/>
    <n v="52746"/>
    <n v="46938"/>
    <n v="6558"/>
    <n v="146068.55311247098"/>
    <n v="218"/>
    <x v="0"/>
    <x v="1"/>
    <x v="0"/>
  </r>
  <r>
    <x v="7"/>
    <s v="LL Road Frame - Red, 60"/>
    <x v="2"/>
    <x v="3"/>
    <n v="3106869"/>
    <n v="1539509.67"/>
    <n v="760865"/>
    <n v="253621"/>
    <n v="2553995.67"/>
    <n v="42730.572610255324"/>
    <n v="49783"/>
    <n v="43619"/>
    <n v="7823"/>
    <n v="143955.57261025533"/>
    <n v="219"/>
    <x v="1"/>
    <x v="3"/>
    <x v="2"/>
  </r>
  <r>
    <x v="12"/>
    <s v="Sport-100 Helmet, Red"/>
    <x v="0"/>
    <x v="3"/>
    <n v="1419109"/>
    <n v="703194.32"/>
    <n v="347536"/>
    <n v="115845"/>
    <n v="1166575.3199999998"/>
    <n v="41071.132897235701"/>
    <n v="49783"/>
    <n v="40300"/>
    <n v="7427"/>
    <n v="138581.13289723569"/>
    <n v="220"/>
    <x v="0"/>
    <x v="3"/>
    <x v="0"/>
  </r>
  <r>
    <x v="1"/>
    <s v="Sport-100 Helmet, Blue"/>
    <x v="0"/>
    <x v="2"/>
    <n v="2142017"/>
    <n v="998354.05"/>
    <n v="524575"/>
    <n v="174858"/>
    <n v="1697787.05"/>
    <n v="40656.272968980797"/>
    <n v="53931"/>
    <n v="40300"/>
    <n v="7190"/>
    <n v="142077.2729689808"/>
    <n v="223"/>
    <x v="0"/>
    <x v="2"/>
    <x v="0"/>
  </r>
  <r>
    <x v="6"/>
    <s v="Long-Sleeve Logo Jersey, L"/>
    <x v="0"/>
    <x v="1"/>
    <n v="3867889"/>
    <n v="1878656.67"/>
    <n v="947238"/>
    <n v="315746"/>
    <n v="3141640.67"/>
    <n v="39826.553112470981"/>
    <n v="59265"/>
    <n v="43619"/>
    <n v="6637"/>
    <n v="149347.55311247098"/>
    <n v="229"/>
    <x v="0"/>
    <x v="1"/>
    <x v="0"/>
  </r>
  <r>
    <x v="12"/>
    <s v="Sport-100 Helmet, Red"/>
    <x v="0"/>
    <x v="3"/>
    <n v="1896609"/>
    <n v="911889.02"/>
    <n v="464475"/>
    <n v="154825"/>
    <n v="1531189.02"/>
    <n v="40241.413040725885"/>
    <n v="61636"/>
    <n v="43619"/>
    <n v="7427"/>
    <n v="152923.41304072589"/>
    <n v="232"/>
    <x v="1"/>
    <x v="3"/>
    <x v="0"/>
  </r>
  <r>
    <x v="2"/>
    <s v="Mountain Bike Socks, M"/>
    <x v="1"/>
    <x v="1"/>
    <n v="3420716"/>
    <n v="1644680.1"/>
    <n v="837726"/>
    <n v="279242"/>
    <n v="2761648.1"/>
    <n v="41485.992825490604"/>
    <n v="52153"/>
    <n v="47412"/>
    <n v="7190"/>
    <n v="148240.9928254906"/>
    <n v="235"/>
    <x v="1"/>
    <x v="1"/>
    <x v="1"/>
  </r>
  <r>
    <x v="0"/>
    <s v="AWC Logo Cap"/>
    <x v="0"/>
    <x v="3"/>
    <n v="4431863"/>
    <n v="2152582.7400000002"/>
    <n v="1085354"/>
    <n v="361784"/>
    <n v="3599720.74"/>
    <n v="41071.132897235701"/>
    <n v="58080"/>
    <n v="44093"/>
    <n v="8060"/>
    <n v="151304.13289723569"/>
    <n v="236"/>
    <x v="0"/>
    <x v="3"/>
    <x v="0"/>
  </r>
  <r>
    <x v="1"/>
    <s v="Sport-100 Helmet, Blue"/>
    <x v="0"/>
    <x v="3"/>
    <n v="1809113"/>
    <n v="852069.12"/>
    <n v="443048"/>
    <n v="147682"/>
    <n v="1442799.12"/>
    <n v="34848.233973412112"/>
    <n v="49783"/>
    <n v="42671"/>
    <n v="8297"/>
    <n v="135599.23397341211"/>
    <n v="237"/>
    <x v="1"/>
    <x v="3"/>
    <x v="0"/>
  </r>
  <r>
    <x v="5"/>
    <s v="Sport-100 Helmet, Black"/>
    <x v="0"/>
    <x v="0"/>
    <n v="2334243"/>
    <n v="1087947.6000000001"/>
    <n v="571651"/>
    <n v="190550"/>
    <n v="1850148.6"/>
    <n v="35677.95382992192"/>
    <n v="53339"/>
    <n v="41723"/>
    <n v="6795"/>
    <n v="137534.95382992193"/>
    <n v="238"/>
    <x v="1"/>
    <x v="0"/>
    <x v="0"/>
  </r>
  <r>
    <x v="6"/>
    <s v="Long-Sleeve Logo Jersey, L"/>
    <x v="0"/>
    <x v="2"/>
    <n v="1092467"/>
    <n v="552056.31000000006"/>
    <n v="267542"/>
    <n v="89180"/>
    <n v="908778.31"/>
    <n v="40656.272968980797"/>
    <n v="52746"/>
    <n v="49309"/>
    <n v="8218"/>
    <n v="150929.2729689808"/>
    <n v="242"/>
    <x v="0"/>
    <x v="2"/>
    <x v="0"/>
  </r>
  <r>
    <x v="10"/>
    <s v="LL Road Frame - Red, 44"/>
    <x v="2"/>
    <x v="2"/>
    <n v="3991688"/>
    <n v="1880036.16"/>
    <n v="977556"/>
    <n v="325852"/>
    <n v="3183444.16"/>
    <n v="38167.113399451358"/>
    <n v="53931"/>
    <n v="42197"/>
    <n v="8297"/>
    <n v="142592.11339945137"/>
    <n v="252"/>
    <x v="0"/>
    <x v="2"/>
    <x v="2"/>
  </r>
  <r>
    <x v="10"/>
    <s v="LL Road Frame - Red, 44"/>
    <x v="2"/>
    <x v="1"/>
    <n v="2867174"/>
    <n v="1378536.6"/>
    <n v="702165"/>
    <n v="234055"/>
    <n v="2314756.6"/>
    <n v="35263.093901667016"/>
    <n v="58080"/>
    <n v="40300"/>
    <n v="7665"/>
    <n v="141308.09390166702"/>
    <n v="267"/>
    <x v="0"/>
    <x v="1"/>
    <x v="2"/>
  </r>
  <r>
    <x v="7"/>
    <s v="LL Road Frame - Red, 60"/>
    <x v="2"/>
    <x v="3"/>
    <n v="2322545"/>
    <n v="1116679.6200000001"/>
    <n v="568786"/>
    <n v="189595"/>
    <n v="1875060.62"/>
    <n v="34848.233973412112"/>
    <n v="61043"/>
    <n v="49309"/>
    <n v="6716"/>
    <n v="151916.23397341211"/>
    <n v="268"/>
    <x v="0"/>
    <x v="3"/>
    <x v="2"/>
  </r>
  <r>
    <x v="11"/>
    <s v="LL Road Frame - Red, 62"/>
    <x v="2"/>
    <x v="3"/>
    <n v="3465823"/>
    <n v="740724.5"/>
    <n v="358977"/>
    <n v="119659"/>
    <n v="1219360.5"/>
    <n v="38581.973327706262"/>
    <n v="50968"/>
    <n v="45041"/>
    <n v="7744"/>
    <n v="142334.97332770628"/>
    <n v="277"/>
    <x v="0"/>
    <x v="3"/>
    <x v="2"/>
  </r>
  <r>
    <x v="7"/>
    <s v="LL Road Frame - Red, 60"/>
    <x v="2"/>
    <x v="2"/>
    <n v="4127039"/>
    <n v="2024775"/>
    <n v="1010703"/>
    <n v="336901"/>
    <n v="3372379"/>
    <n v="43145.432538510227"/>
    <n v="57487"/>
    <n v="40300"/>
    <n v="7586"/>
    <n v="148518.43253851024"/>
    <n v="278"/>
    <x v="0"/>
    <x v="2"/>
    <x v="2"/>
  </r>
  <r>
    <x v="9"/>
    <s v="LL Road Frame - Red, 48"/>
    <x v="2"/>
    <x v="1"/>
    <n v="2925250"/>
    <n v="1377756.48"/>
    <n v="716387"/>
    <n v="238795"/>
    <n v="2332938.48"/>
    <n v="42315.71268200042"/>
    <n v="53931"/>
    <n v="39826"/>
    <n v="7902"/>
    <n v="143974.71268200042"/>
    <n v="279"/>
    <x v="0"/>
    <x v="1"/>
    <x v="2"/>
  </r>
  <r>
    <x v="10"/>
    <s v="LL Road Frame - Red, 44"/>
    <x v="2"/>
    <x v="1"/>
    <n v="2605299"/>
    <n v="1227063.3600000001"/>
    <n v="638032"/>
    <n v="212677"/>
    <n v="2077772.36"/>
    <n v="41900.852753745516"/>
    <n v="55117"/>
    <n v="47886"/>
    <n v="7427"/>
    <n v="152330.85275374551"/>
    <n v="285"/>
    <x v="1"/>
    <x v="1"/>
    <x v="2"/>
  </r>
  <r>
    <x v="8"/>
    <s v="LL Road Frame - Black, 58"/>
    <x v="2"/>
    <x v="1"/>
    <n v="3430141"/>
    <n v="1733355.07"/>
    <n v="840034"/>
    <n v="280011"/>
    <n v="2853400.0700000003"/>
    <n v="38167.113399451358"/>
    <n v="56895"/>
    <n v="39352"/>
    <n v="7506"/>
    <n v="141920.11339945137"/>
    <n v="289"/>
    <x v="1"/>
    <x v="1"/>
    <x v="2"/>
  </r>
  <r>
    <x v="6"/>
    <s v="Long-Sleeve Logo Jersey, L"/>
    <x v="0"/>
    <x v="3"/>
    <n v="2179537"/>
    <n v="1101386.21"/>
    <n v="533764"/>
    <n v="177921"/>
    <n v="1813071.21"/>
    <n v="34848.233973412112"/>
    <n v="62228"/>
    <n v="45041"/>
    <n v="7032"/>
    <n v="149149.23397341211"/>
    <n v="291"/>
    <x v="1"/>
    <x v="3"/>
    <x v="0"/>
  </r>
  <r>
    <x v="0"/>
    <s v="AWC Logo Cap"/>
    <x v="0"/>
    <x v="1"/>
    <n v="1044476"/>
    <n v="491934.71999999997"/>
    <n v="255790"/>
    <n v="85263"/>
    <n v="832987.72"/>
    <n v="34433.374045157208"/>
    <n v="58673"/>
    <n v="41248"/>
    <n v="6637"/>
    <n v="140991.37404515722"/>
    <n v="293"/>
    <x v="0"/>
    <x v="1"/>
    <x v="0"/>
  </r>
  <r>
    <x v="7"/>
    <s v="LL Road Frame - Red, 60"/>
    <x v="2"/>
    <x v="2"/>
    <n v="1401709"/>
    <n v="708325.85"/>
    <n v="343275"/>
    <n v="114425"/>
    <n v="1166025.8500000001"/>
    <n v="35263.093901667016"/>
    <n v="52746"/>
    <n v="41723"/>
    <n v="7902"/>
    <n v="137634.09390166702"/>
    <n v="296"/>
    <x v="1"/>
    <x v="2"/>
    <x v="2"/>
  </r>
  <r>
    <x v="1"/>
    <s v="Sport-100 Helmet, Blue"/>
    <x v="0"/>
    <x v="3"/>
    <n v="2610152"/>
    <n v="1280572"/>
    <n v="639220"/>
    <n v="213073"/>
    <n v="2132865"/>
    <n v="38996.833255961174"/>
    <n v="52746"/>
    <n v="40300"/>
    <n v="6637"/>
    <n v="138679.83325596119"/>
    <n v="298"/>
    <x v="0"/>
    <x v="3"/>
    <x v="0"/>
  </r>
  <r>
    <x v="8"/>
    <s v="LL Road Frame - Black, 58"/>
    <x v="2"/>
    <x v="0"/>
    <n v="2400973"/>
    <n v="1154387.08"/>
    <n v="587993"/>
    <n v="195997"/>
    <n v="1938377.08"/>
    <n v="37337.393542941551"/>
    <n v="56302"/>
    <n v="46938"/>
    <n v="6637"/>
    <n v="147214.39354294154"/>
    <n v="300"/>
    <x v="1"/>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5" minRefreshableVersion="3" colGrandTotals="0" itemPrintTitles="1" createdVersion="4" indent="0" showHeaders="0" outline="1" outlineData="1" multipleFieldFilters="0">
  <location ref="B5:E12" firstHeaderRow="0" firstDataRow="1" firstDataCol="1"/>
  <pivotFields count="25">
    <pivotField showAll="0"/>
    <pivotField showAll="0"/>
    <pivotField showAll="0" defaultSubtotal="0">
      <items count="3">
        <item x="1"/>
        <item x="2"/>
        <item x="0"/>
      </items>
    </pivotField>
    <pivotField showAll="0">
      <items count="5">
        <item x="0"/>
        <item x="3"/>
        <item x="1"/>
        <item x="2"/>
        <item t="default"/>
      </items>
    </pivotField>
    <pivotField dataField="1" numFmtId="6" showAll="0"/>
    <pivotField numFmtId="6" showAll="0"/>
    <pivotField numFmtId="6" showAll="0"/>
    <pivotField numFmtId="6" showAll="0"/>
    <pivotField numFmtId="6" showAll="0"/>
    <pivotField numFmtId="6" showAll="0"/>
    <pivotField numFmtId="6" showAll="0"/>
    <pivotField numFmtId="6" showAll="0"/>
    <pivotField numFmtId="6" showAll="0"/>
    <pivotField numFmtId="6" showAll="0"/>
    <pivotField numFmtId="3" showAll="0" defaultSubtotal="0"/>
    <pivotField axis="axisCol" showAll="0" defaultSubtotal="0">
      <items count="4">
        <item x="1"/>
        <item m="1" x="3"/>
        <item x="0"/>
        <item f="1" x="2"/>
      </items>
    </pivotField>
    <pivotField showAll="0" defaultSubtotal="0">
      <items count="4">
        <item h="1" x="2"/>
        <item x="0"/>
        <item h="1" x="3"/>
        <item h="1" x="1"/>
      </items>
    </pivotField>
    <pivotField showAll="0" defaultSubtotal="0">
      <items count="3">
        <item h="1" x="0"/>
        <item x="1"/>
        <item h="1" x="2"/>
      </items>
    </pivotField>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ragToRow="0" dragToCol="0" dragToPage="0" showAll="0" defaultSubtotal="0"/>
  </pivotFields>
  <rowFields count="1">
    <field x="-2"/>
  </rowFields>
  <rowItems count="7">
    <i>
      <x/>
    </i>
    <i i="1">
      <x v="1"/>
    </i>
    <i i="2">
      <x v="2"/>
    </i>
    <i i="3">
      <x v="3"/>
    </i>
    <i i="4">
      <x v="4"/>
    </i>
    <i i="5">
      <x v="5"/>
    </i>
    <i i="6">
      <x v="6"/>
    </i>
  </rowItems>
  <colFields count="1">
    <field x="15"/>
  </colFields>
  <colItems count="3">
    <i>
      <x/>
    </i>
    <i>
      <x v="2"/>
    </i>
    <i>
      <x v="3"/>
    </i>
  </colItems>
  <dataFields count="7">
    <dataField name=" Sales" fld="4" baseField="0" baseItem="145969320" numFmtId="6"/>
    <dataField name=" COGS" fld="18" baseField="0" baseItem="0" numFmtId="6"/>
    <dataField name=" Gross margin" fld="19" baseField="0" baseItem="0" numFmtId="6"/>
    <dataField name=" Gross margin in %" fld="20" baseField="0" baseItem="478879316" numFmtId="10"/>
    <dataField name=" Opex" fld="21" baseField="0" baseItem="0" numFmtId="6"/>
    <dataField name=" Operating profit" fld="22" baseField="0" baseItem="112560524" numFmtId="6"/>
    <dataField name=" Operating profit in %" fld="23" baseField="0" baseItem="146521544" numFmtId="10"/>
  </dataFields>
  <formats count="14">
    <format dxfId="27">
      <pivotArea collapsedLevelsAreSubtotals="1" fieldPosition="0">
        <references count="1">
          <reference field="4294967294" count="1">
            <x v="3"/>
          </reference>
        </references>
      </pivotArea>
    </format>
    <format dxfId="26">
      <pivotArea dataOnly="0" labelOnly="1" outline="0" fieldPosition="0">
        <references count="1">
          <reference field="4294967294" count="1">
            <x v="3"/>
          </reference>
        </references>
      </pivotArea>
    </format>
    <format dxfId="25">
      <pivotArea collapsedLevelsAreSubtotals="1" fieldPosition="0">
        <references count="1">
          <reference field="4294967294" count="1">
            <x v="3"/>
          </reference>
        </references>
      </pivotArea>
    </format>
    <format dxfId="24">
      <pivotArea dataOnly="0" labelOnly="1" outline="0" fieldPosition="0">
        <references count="1">
          <reference field="4294967294" count="1">
            <x v="3"/>
          </reference>
        </references>
      </pivotArea>
    </format>
    <format dxfId="23">
      <pivotArea collapsedLevelsAreSubtotals="1" fieldPosition="0">
        <references count="1">
          <reference field="4294967294" count="1">
            <x v="6"/>
          </reference>
        </references>
      </pivotArea>
    </format>
    <format dxfId="22">
      <pivotArea dataOnly="0" labelOnly="1" outline="0" fieldPosition="0">
        <references count="1">
          <reference field="4294967294" count="1">
            <x v="6"/>
          </reference>
        </references>
      </pivotArea>
    </format>
    <format dxfId="21">
      <pivotArea collapsedLevelsAreSubtotals="1" fieldPosition="0">
        <references count="1">
          <reference field="4294967294" count="1">
            <x v="6"/>
          </reference>
        </references>
      </pivotArea>
    </format>
    <format dxfId="20">
      <pivotArea outline="0" collapsedLevelsAreSubtotals="1" fieldPosition="0">
        <references count="1">
          <reference field="15" count="1" selected="0">
            <x v="3"/>
          </reference>
        </references>
      </pivotArea>
    </format>
    <format dxfId="19">
      <pivotArea collapsedLevelsAreSubtotals="1" fieldPosition="0">
        <references count="2">
          <reference field="4294967294" count="1">
            <x v="3"/>
          </reference>
          <reference field="15" count="1" selected="0">
            <x v="3"/>
          </reference>
        </references>
      </pivotArea>
    </format>
    <format dxfId="18">
      <pivotArea collapsedLevelsAreSubtotals="1" fieldPosition="0">
        <references count="2">
          <reference field="4294967294" count="1">
            <x v="6"/>
          </reference>
          <reference field="15" count="1" selected="0">
            <x v="3"/>
          </reference>
        </references>
      </pivotArea>
    </format>
    <format dxfId="17">
      <pivotArea collapsedLevelsAreSubtotals="1" fieldPosition="0">
        <references count="2">
          <reference field="4294967294" count="1">
            <x v="3"/>
          </reference>
          <reference field="15" count="1" selected="0">
            <x v="3"/>
          </reference>
        </references>
      </pivotArea>
    </format>
    <format dxfId="16">
      <pivotArea collapsedLevelsAreSubtotals="1" fieldPosition="0">
        <references count="2">
          <reference field="4294967294" count="1">
            <x v="6"/>
          </reference>
          <reference field="15" count="1" selected="0">
            <x v="3"/>
          </reference>
        </references>
      </pivotArea>
    </format>
    <format dxfId="15">
      <pivotArea outline="0" fieldPosition="0">
        <references count="1">
          <reference field="4294967294" count="1">
            <x v="0"/>
          </reference>
        </references>
      </pivotArea>
    </format>
    <format dxfId="14">
      <pivotArea outline="0" fieldPosition="0">
        <references count="1">
          <reference field="4294967294" count="1">
            <x v="5"/>
          </reference>
        </references>
      </pivotArea>
    </format>
  </formats>
  <conditionalFormats count="1">
    <conditionalFormat priority="1">
      <pivotAreas count="1">
        <pivotArea type="data" outline="0" collapsedLevelsAreSubtotals="1" fieldPosition="0">
          <references count="1">
            <reference field="15" count="1" selected="0">
              <x v="3"/>
            </reference>
          </references>
        </pivotArea>
      </pivotAreas>
    </conditionalFormat>
  </conditional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__text1" sourceName="Region (text)">
  <pivotTables>
    <pivotTable tabId="5" name="PivotTable1"/>
  </pivotTables>
  <data>
    <tabular pivotCacheId="1">
      <items count="4">
        <i x="2"/>
        <i x="0" s="1"/>
        <i x="3"/>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roup__text1" sourceName="Group (text)">
  <pivotTables>
    <pivotTable tabId="5" name="PivotTable1"/>
  </pivotTables>
  <data>
    <tabular pivotCacheId="1">
      <items count="3">
        <i x="0"/>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text) 1" cache="Slicer_Region__text1" caption="Region (text)" columnCount="2" style="SlicerStyleDark6" rowHeight="241300"/>
  <slicer name="Group (text) 1" cache="Slicer_Group__text1" caption="Group (text)" columnCount="2" style="SlicerStyleDark6" rowHeight="241300"/>
</slicers>
</file>

<file path=xl/tables/table1.xml><?xml version="1.0" encoding="utf-8"?>
<table xmlns="http://schemas.openxmlformats.org/spreadsheetml/2006/main" id="1" name="RawData" displayName="RawData" ref="A1:R106" totalsRowShown="0">
  <autoFilter ref="A1:R106"/>
  <sortState ref="A2:R106">
    <sortCondition ref="O1:O106"/>
  </sortState>
  <tableColumns count="18">
    <tableColumn id="1" name="ProduktID"/>
    <tableColumn id="2" name="Product name"/>
    <tableColumn id="3" name="Prod.group"/>
    <tableColumn id="4" name="Region"/>
    <tableColumn id="5" name="Sales" dataDxfId="13"/>
    <tableColumn id="6" name="Material costs" dataDxfId="12"/>
    <tableColumn id="7" name="Personnel costs" dataDxfId="11"/>
    <tableColumn id="8" name="Indirect costs" dataDxfId="10"/>
    <tableColumn id="9" name="Variable costs" dataDxfId="9">
      <calculatedColumnFormula>SUM(RawData[[#This Row],[Material costs]:[Indirect costs]])</calculatedColumnFormula>
    </tableColumn>
    <tableColumn id="10" name="Fixed manufact. costs" dataDxfId="8"/>
    <tableColumn id="11" name="Distribution costs" dataDxfId="7"/>
    <tableColumn id="12" name="Financial costs I" dataDxfId="6"/>
    <tableColumn id="13" name="Financial costs II" dataDxfId="5"/>
    <tableColumn id="14" name="Fixed costs" dataDxfId="4">
      <calculatedColumnFormula>SUM(RawData[[#This Row],[Fixed manufact. costs]:[Financial costs II]])</calculatedColumnFormula>
    </tableColumn>
    <tableColumn id="18" name="Nr" dataDxfId="3"/>
    <tableColumn id="17" name="Data type" dataDxfId="2"/>
    <tableColumn id="15" name="Region (text)" dataDxfId="1">
      <calculatedColumnFormula>INDEX(Region_LT[#All],MATCH(RawData[[#This Row],[Region]],Region_LT[[#All],[RegionID]],0),1)</calculatedColumnFormula>
    </tableColumn>
    <tableColumn id="16" name="Group (text)" dataDxfId="0">
      <calculatedColumnFormula>INDEX(ProductGroups_LT[#All],MATCH(RawData[[#This Row],[Prod.group]],ProductGroups_LT[[#All],[Product groups]],0),2)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_LT" displayName="Region_LT" ref="D1:E5" totalsRowShown="0">
  <autoFilter ref="D1:E5"/>
  <tableColumns count="2">
    <tableColumn id="1" name="Region"/>
    <tableColumn id="2" name="RegionID"/>
  </tableColumns>
  <tableStyleInfo name="TableStyleMedium2" showFirstColumn="0" showLastColumn="0" showRowStripes="1" showColumnStripes="0"/>
</table>
</file>

<file path=xl/tables/table3.xml><?xml version="1.0" encoding="utf-8"?>
<table xmlns="http://schemas.openxmlformats.org/spreadsheetml/2006/main" id="4" name="ProductGroups_LT" displayName="ProductGroups_LT" ref="A1:B4" totalsRowShown="0">
  <autoFilter ref="A1:B4"/>
  <tableColumns count="2">
    <tableColumn id="1" name="Product groups"/>
    <tableColumn id="2"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17"/>
  <sheetViews>
    <sheetView showGridLines="0" tabSelected="1" workbookViewId="0"/>
  </sheetViews>
  <sheetFormatPr defaultColWidth="0" defaultRowHeight="14.25" x14ac:dyDescent="0.2"/>
  <cols>
    <col min="1" max="1" width="5.625" customWidth="1"/>
    <col min="2" max="2" width="22.625" customWidth="1"/>
    <col min="3" max="4" width="20.125" customWidth="1"/>
    <col min="5" max="5" width="20.375" customWidth="1"/>
    <col min="6" max="6" width="5.625" customWidth="1"/>
    <col min="7" max="7" width="0" hidden="1" customWidth="1"/>
    <col min="8" max="16384" width="9" hidden="1"/>
  </cols>
  <sheetData>
    <row r="1" spans="1:5" ht="18" x14ac:dyDescent="0.25">
      <c r="A1" s="13"/>
      <c r="B1" s="14" t="s">
        <v>82</v>
      </c>
    </row>
    <row r="3" spans="1:5" ht="75.75" customHeight="1" x14ac:dyDescent="0.2"/>
    <row r="5" spans="1:5" x14ac:dyDescent="0.2">
      <c r="C5" t="s">
        <v>78</v>
      </c>
      <c r="D5" t="s">
        <v>77</v>
      </c>
      <c r="E5" t="s">
        <v>79</v>
      </c>
    </row>
    <row r="6" spans="1:5" x14ac:dyDescent="0.2">
      <c r="B6" s="2" t="s">
        <v>43</v>
      </c>
      <c r="C6" s="1">
        <v>5144685</v>
      </c>
      <c r="D6" s="1">
        <v>5348620</v>
      </c>
      <c r="E6" s="12">
        <v>-203935</v>
      </c>
    </row>
    <row r="7" spans="1:5" x14ac:dyDescent="0.2">
      <c r="B7" s="2" t="s">
        <v>44</v>
      </c>
      <c r="C7" s="1">
        <v>4169594.34</v>
      </c>
      <c r="D7" s="1">
        <v>4369099.71</v>
      </c>
      <c r="E7" s="12">
        <v>-199505.37000000011</v>
      </c>
    </row>
    <row r="8" spans="1:5" x14ac:dyDescent="0.2">
      <c r="B8" s="2" t="s">
        <v>45</v>
      </c>
      <c r="C8" s="1">
        <v>975090.66000000015</v>
      </c>
      <c r="D8" s="1">
        <v>979520.29</v>
      </c>
      <c r="E8" s="12">
        <v>-4429.6299999998882</v>
      </c>
    </row>
    <row r="9" spans="1:5" ht="15.75" thickBot="1" x14ac:dyDescent="0.3">
      <c r="B9" s="8" t="s">
        <v>46</v>
      </c>
      <c r="C9" s="9">
        <v>0.18953359826694932</v>
      </c>
      <c r="D9" s="9">
        <v>0.18313514327060065</v>
      </c>
      <c r="E9" s="9">
        <v>2.1720793390050203E-2</v>
      </c>
    </row>
    <row r="10" spans="1:5" x14ac:dyDescent="0.2">
      <c r="B10" s="2" t="s">
        <v>47</v>
      </c>
      <c r="C10" s="1">
        <v>429375.76041358936</v>
      </c>
      <c r="D10" s="1">
        <v>303200.38636843214</v>
      </c>
      <c r="E10" s="12">
        <v>126175.37404515722</v>
      </c>
    </row>
    <row r="11" spans="1:5" x14ac:dyDescent="0.2">
      <c r="B11" s="2" t="s">
        <v>48</v>
      </c>
      <c r="C11" s="1">
        <v>545714.89958641073</v>
      </c>
      <c r="D11" s="1">
        <v>676319.90363156796</v>
      </c>
      <c r="E11" s="12">
        <v>-130605.00404515711</v>
      </c>
    </row>
    <row r="12" spans="1:5" ht="15.75" thickBot="1" x14ac:dyDescent="0.3">
      <c r="B12" s="11" t="s">
        <v>49</v>
      </c>
      <c r="C12" s="9">
        <v>0.10607353017461919</v>
      </c>
      <c r="D12" s="9">
        <v>0.12644755163604218</v>
      </c>
      <c r="E12" s="9">
        <v>0.64042466494303141</v>
      </c>
    </row>
    <row r="17" spans="6:6" x14ac:dyDescent="0.2">
      <c r="F17" s="13"/>
    </row>
  </sheetData>
  <conditionalFormatting pivot="1" sqref="E6:E12">
    <cfRule type="expression" dxfId="28" priority="1">
      <formula>RIGHT($B6,1)="%"</formula>
    </cfRule>
  </conditionalFormatting>
  <pageMargins left="0.7" right="0.7" top="0.75" bottom="0.75" header="0.3" footer="0.3"/>
  <pageSetup paperSize="9" orientation="landscape"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1"/>
  <sheetViews>
    <sheetView workbookViewId="0">
      <selection activeCell="A3" sqref="A3"/>
    </sheetView>
  </sheetViews>
  <sheetFormatPr defaultColWidth="9" defaultRowHeight="14.25" outlineLevelCol="1" x14ac:dyDescent="0.2"/>
  <cols>
    <col min="1" max="1" width="12.125" customWidth="1"/>
    <col min="2" max="2" width="26.375" bestFit="1" customWidth="1"/>
    <col min="3" max="3" width="13.375" bestFit="1" customWidth="1"/>
    <col min="4" max="4" width="9.25" bestFit="1" customWidth="1"/>
    <col min="5" max="5" width="13" bestFit="1" customWidth="1"/>
    <col min="6" max="6" width="19.375" customWidth="1" outlineLevel="1"/>
    <col min="7" max="7" width="17.375" customWidth="1" outlineLevel="1"/>
    <col min="8" max="8" width="15" customWidth="1" outlineLevel="1"/>
    <col min="9" max="9" width="19.875" customWidth="1" outlineLevel="1"/>
    <col min="10" max="10" width="22.25" customWidth="1" outlineLevel="1"/>
    <col min="11" max="11" width="18.625" customWidth="1" outlineLevel="1"/>
    <col min="12" max="12" width="17.125" customWidth="1" outlineLevel="1"/>
    <col min="13" max="13" width="17.625" customWidth="1" outlineLevel="1"/>
    <col min="14" max="15" width="13" customWidth="1" outlineLevel="1"/>
    <col min="16" max="16" width="13" customWidth="1"/>
    <col min="17" max="17" width="14.375" bestFit="1" customWidth="1"/>
    <col min="18" max="18" width="13.625" bestFit="1" customWidth="1"/>
    <col min="21" max="21" width="10" bestFit="1" customWidth="1"/>
  </cols>
  <sheetData>
    <row r="1" spans="1:21" x14ac:dyDescent="0.2">
      <c r="A1" t="s">
        <v>15</v>
      </c>
      <c r="B1" t="s">
        <v>16</v>
      </c>
      <c r="C1" t="s">
        <v>40</v>
      </c>
      <c r="D1" t="s">
        <v>0</v>
      </c>
      <c r="E1" t="s">
        <v>17</v>
      </c>
      <c r="F1" t="s">
        <v>20</v>
      </c>
      <c r="G1" t="s">
        <v>21</v>
      </c>
      <c r="H1" t="s">
        <v>18</v>
      </c>
      <c r="I1" t="s">
        <v>19</v>
      </c>
      <c r="J1" t="s">
        <v>25</v>
      </c>
      <c r="K1" t="s">
        <v>22</v>
      </c>
      <c r="L1" t="s">
        <v>23</v>
      </c>
      <c r="M1" t="s">
        <v>24</v>
      </c>
      <c r="N1" t="s">
        <v>26</v>
      </c>
      <c r="O1" t="s">
        <v>76</v>
      </c>
      <c r="P1" t="s">
        <v>75</v>
      </c>
      <c r="Q1" s="5" t="s">
        <v>38</v>
      </c>
      <c r="R1" s="5" t="s">
        <v>39</v>
      </c>
    </row>
    <row r="2" spans="1:21" x14ac:dyDescent="0.2">
      <c r="A2">
        <v>712</v>
      </c>
      <c r="B2" t="s">
        <v>1</v>
      </c>
      <c r="C2" t="s">
        <v>28</v>
      </c>
      <c r="D2">
        <v>1</v>
      </c>
      <c r="E2" s="1">
        <v>1092234</v>
      </c>
      <c r="F2" s="1">
        <v>535863</v>
      </c>
      <c r="G2" s="1">
        <v>267485</v>
      </c>
      <c r="H2" s="1">
        <v>89161</v>
      </c>
      <c r="I2" s="1">
        <f>SUM(RawData[[#This Row],[Material costs]:[Indirect costs]])</f>
        <v>892509</v>
      </c>
      <c r="J2" s="1">
        <v>40656.272968980797</v>
      </c>
      <c r="K2" s="1">
        <v>52746</v>
      </c>
      <c r="L2" s="1">
        <v>46938</v>
      </c>
      <c r="M2" s="1">
        <v>6558</v>
      </c>
      <c r="N2" s="1">
        <f>SUM(RawData[[#This Row],[Fixed manufact. costs]:[Financial costs II]])</f>
        <v>146898.2729689808</v>
      </c>
      <c r="O2" s="10">
        <v>1</v>
      </c>
      <c r="P2" s="1" t="s">
        <v>77</v>
      </c>
      <c r="Q2" s="1" t="str">
        <f>INDEX(Region_LT[#All],MATCH(RawData[[#This Row],[Region]],Region_LT[[#All],[RegionID]],0),1)</f>
        <v>North</v>
      </c>
      <c r="R2" s="4" t="str">
        <f>INDEX(ProductGroups_LT[#All],MATCH(RawData[[#This Row],[Prod.group]],ProductGroups_LT[[#All],[Product groups]],0),2)</f>
        <v>Accessories</v>
      </c>
      <c r="S2" s="3"/>
      <c r="T2" s="3"/>
      <c r="U2" s="3"/>
    </row>
    <row r="3" spans="1:21" x14ac:dyDescent="0.2">
      <c r="A3">
        <v>711</v>
      </c>
      <c r="B3" t="s">
        <v>2</v>
      </c>
      <c r="C3" t="s">
        <v>28</v>
      </c>
      <c r="D3">
        <v>3</v>
      </c>
      <c r="E3" s="1">
        <v>2706929</v>
      </c>
      <c r="F3" s="1">
        <v>1301490.96</v>
      </c>
      <c r="G3" s="1">
        <v>662921</v>
      </c>
      <c r="H3" s="1">
        <v>220973</v>
      </c>
      <c r="I3" s="1">
        <f>SUM(RawData[[#This Row],[Material costs]:[Indirect costs]])</f>
        <v>2185384.96</v>
      </c>
      <c r="J3" s="1">
        <v>42315.71268200042</v>
      </c>
      <c r="K3" s="1">
        <v>61043</v>
      </c>
      <c r="L3" s="1">
        <v>45516</v>
      </c>
      <c r="M3" s="1">
        <v>7269</v>
      </c>
      <c r="N3" s="1">
        <f>SUM(RawData[[#This Row],[Fixed manufact. costs]:[Financial costs II]])</f>
        <v>156143.71268200042</v>
      </c>
      <c r="O3" s="10">
        <v>3</v>
      </c>
      <c r="P3" s="1" t="s">
        <v>77</v>
      </c>
      <c r="Q3" s="1" t="str">
        <f>INDEX(Region_LT[#All],MATCH(RawData[[#This Row],[Region]],Region_LT[[#All],[RegionID]],0),1)</f>
        <v>West</v>
      </c>
      <c r="R3" s="4" t="str">
        <f>INDEX(ProductGroups_LT[#All],MATCH(RawData[[#This Row],[Prod.group]],ProductGroups_LT[[#All],[Product groups]],0),2)</f>
        <v>Accessories</v>
      </c>
      <c r="S3" s="3"/>
      <c r="T3" s="3"/>
      <c r="U3" s="3"/>
    </row>
    <row r="4" spans="1:21" x14ac:dyDescent="0.2">
      <c r="A4">
        <v>709</v>
      </c>
      <c r="B4" t="s">
        <v>3</v>
      </c>
      <c r="C4" t="s">
        <v>41</v>
      </c>
      <c r="D4">
        <v>1</v>
      </c>
      <c r="E4" s="1">
        <v>909791</v>
      </c>
      <c r="F4" s="1">
        <v>459744.62</v>
      </c>
      <c r="G4" s="1">
        <v>222805</v>
      </c>
      <c r="H4" s="1">
        <v>74268</v>
      </c>
      <c r="I4" s="1">
        <f>SUM(RawData[[#This Row],[Material costs]:[Indirect costs]])</f>
        <v>756817.62</v>
      </c>
      <c r="J4" s="1">
        <v>34848.233973412112</v>
      </c>
      <c r="K4" s="1">
        <v>60451</v>
      </c>
      <c r="L4" s="1">
        <v>41723</v>
      </c>
      <c r="M4" s="1">
        <v>7902</v>
      </c>
      <c r="N4" s="1">
        <f>SUM(RawData[[#This Row],[Fixed manufact. costs]:[Financial costs II]])</f>
        <v>144924.23397341211</v>
      </c>
      <c r="O4" s="10">
        <v>4</v>
      </c>
      <c r="P4" s="1" t="s">
        <v>78</v>
      </c>
      <c r="Q4" s="1" t="str">
        <f>INDEX(Region_LT[#All],MATCH(RawData[[#This Row],[Region]],Region_LT[[#All],[RegionID]],0),1)</f>
        <v>North</v>
      </c>
      <c r="R4" s="4" t="str">
        <f>INDEX(ProductGroups_LT[#All],MATCH(RawData[[#This Row],[Prod.group]],ProductGroups_LT[[#All],[Product groups]],0),2)</f>
        <v>Mountain bikes</v>
      </c>
      <c r="S4" s="3"/>
      <c r="T4" s="3"/>
      <c r="U4" s="3"/>
    </row>
    <row r="5" spans="1:21" x14ac:dyDescent="0.2">
      <c r="A5">
        <v>716</v>
      </c>
      <c r="B5" t="s">
        <v>4</v>
      </c>
      <c r="C5" t="s">
        <v>28</v>
      </c>
      <c r="D5">
        <v>4</v>
      </c>
      <c r="E5" s="1">
        <v>2567534</v>
      </c>
      <c r="F5" s="1">
        <v>1247066.3700000001</v>
      </c>
      <c r="G5" s="1">
        <v>628783</v>
      </c>
      <c r="H5" s="1">
        <v>209594</v>
      </c>
      <c r="I5" s="1">
        <f>SUM(RawData[[#This Row],[Material costs]:[Indirect costs]])</f>
        <v>2085443.37</v>
      </c>
      <c r="J5" s="1">
        <v>41485.992825490604</v>
      </c>
      <c r="K5" s="1">
        <v>58673</v>
      </c>
      <c r="L5" s="1">
        <v>40774</v>
      </c>
      <c r="M5" s="1">
        <v>8060</v>
      </c>
      <c r="N5" s="1">
        <f>SUM(RawData[[#This Row],[Fixed manufact. costs]:[Financial costs II]])</f>
        <v>148992.9928254906</v>
      </c>
      <c r="O5" s="10">
        <v>5</v>
      </c>
      <c r="P5" s="1" t="s">
        <v>77</v>
      </c>
      <c r="Q5" s="1" t="str">
        <f>INDEX(Region_LT[#All],MATCH(RawData[[#This Row],[Region]],Region_LT[[#All],[RegionID]],0),1)</f>
        <v>East</v>
      </c>
      <c r="R5" s="4" t="str">
        <f>INDEX(ProductGroups_LT[#All],MATCH(RawData[[#This Row],[Prod.group]],ProductGroups_LT[[#All],[Product groups]],0),2)</f>
        <v>Accessories</v>
      </c>
      <c r="S5" s="3"/>
      <c r="T5" s="3"/>
      <c r="U5" s="3"/>
    </row>
    <row r="6" spans="1:21" x14ac:dyDescent="0.2">
      <c r="A6">
        <v>714</v>
      </c>
      <c r="B6" t="s">
        <v>5</v>
      </c>
      <c r="C6" t="s">
        <v>28</v>
      </c>
      <c r="D6">
        <v>3</v>
      </c>
      <c r="E6" s="1">
        <v>3066781</v>
      </c>
      <c r="F6" s="1">
        <v>1489554</v>
      </c>
      <c r="G6" s="1">
        <v>751048</v>
      </c>
      <c r="H6" s="1">
        <v>250349</v>
      </c>
      <c r="I6" s="1">
        <f>SUM(RawData[[#This Row],[Material costs]:[Indirect costs]])</f>
        <v>2490951</v>
      </c>
      <c r="J6" s="1">
        <v>40241.413040725885</v>
      </c>
      <c r="K6" s="1">
        <v>49190</v>
      </c>
      <c r="L6" s="1">
        <v>42671</v>
      </c>
      <c r="M6" s="1">
        <v>8218</v>
      </c>
      <c r="N6" s="1">
        <f>SUM(RawData[[#This Row],[Fixed manufact. costs]:[Financial costs II]])</f>
        <v>140320.41304072589</v>
      </c>
      <c r="O6" s="10">
        <v>6</v>
      </c>
      <c r="P6" s="1" t="s">
        <v>78</v>
      </c>
      <c r="Q6" s="1" t="str">
        <f>INDEX(Region_LT[#All],MATCH(RawData[[#This Row],[Region]],Region_LT[[#All],[RegionID]],0),1)</f>
        <v>West</v>
      </c>
      <c r="R6" s="4" t="str">
        <f>INDEX(ProductGroups_LT[#All],MATCH(RawData[[#This Row],[Prod.group]],ProductGroups_LT[[#All],[Product groups]],0),2)</f>
        <v>Accessories</v>
      </c>
      <c r="S6" s="3"/>
      <c r="T6" s="3"/>
      <c r="U6" s="3"/>
    </row>
    <row r="7" spans="1:21" x14ac:dyDescent="0.2">
      <c r="A7">
        <v>711</v>
      </c>
      <c r="B7" t="s">
        <v>2</v>
      </c>
      <c r="C7" t="s">
        <v>28</v>
      </c>
      <c r="D7">
        <v>1</v>
      </c>
      <c r="E7" s="1">
        <v>4005957</v>
      </c>
      <c r="F7" s="1">
        <v>1867102.45</v>
      </c>
      <c r="G7" s="1">
        <v>981050</v>
      </c>
      <c r="H7" s="1">
        <v>327016</v>
      </c>
      <c r="I7" s="1">
        <f>SUM(RawData[[#This Row],[Material costs]:[Indirect costs]])</f>
        <v>3175168.45</v>
      </c>
      <c r="J7" s="1">
        <v>40656.272968980797</v>
      </c>
      <c r="K7" s="1">
        <v>55709</v>
      </c>
      <c r="L7" s="1">
        <v>44567</v>
      </c>
      <c r="M7" s="1">
        <v>7902</v>
      </c>
      <c r="N7" s="1">
        <f>SUM(RawData[[#This Row],[Fixed manufact. costs]:[Financial costs II]])</f>
        <v>148834.2729689808</v>
      </c>
      <c r="O7" s="10">
        <v>15</v>
      </c>
      <c r="P7" s="1" t="s">
        <v>77</v>
      </c>
      <c r="Q7" s="1" t="str">
        <f>INDEX(Region_LT[#All],MATCH(RawData[[#This Row],[Region]],Region_LT[[#All],[RegionID]],0),1)</f>
        <v>North</v>
      </c>
      <c r="R7" s="4" t="str">
        <f>INDEX(ProductGroups_LT[#All],MATCH(RawData[[#This Row],[Prod.group]],ProductGroups_LT[[#All],[Product groups]],0),2)</f>
        <v>Accessories</v>
      </c>
      <c r="S7" s="3"/>
      <c r="T7" s="3"/>
      <c r="U7" s="3"/>
    </row>
    <row r="8" spans="1:21" x14ac:dyDescent="0.2">
      <c r="A8">
        <v>716</v>
      </c>
      <c r="B8" t="s">
        <v>4</v>
      </c>
      <c r="C8" t="s">
        <v>28</v>
      </c>
      <c r="D8">
        <v>3</v>
      </c>
      <c r="E8" s="1">
        <v>2959866</v>
      </c>
      <c r="F8" s="1">
        <v>1452146</v>
      </c>
      <c r="G8" s="1">
        <v>724865</v>
      </c>
      <c r="H8" s="1">
        <v>241621</v>
      </c>
      <c r="I8" s="1">
        <f>SUM(RawData[[#This Row],[Material costs]:[Indirect costs]])</f>
        <v>2418632</v>
      </c>
      <c r="J8" s="1">
        <v>35677.95382992192</v>
      </c>
      <c r="K8" s="1">
        <v>55709</v>
      </c>
      <c r="L8" s="1">
        <v>42671</v>
      </c>
      <c r="M8" s="1">
        <v>7665</v>
      </c>
      <c r="N8" s="1">
        <f>SUM(RawData[[#This Row],[Fixed manufact. costs]:[Financial costs II]])</f>
        <v>141722.95382992193</v>
      </c>
      <c r="O8" s="10">
        <v>18</v>
      </c>
      <c r="P8" s="1" t="s">
        <v>78</v>
      </c>
      <c r="Q8" s="1" t="str">
        <f>INDEX(Region_LT[#All],MATCH(RawData[[#This Row],[Region]],Region_LT[[#All],[RegionID]],0),1)</f>
        <v>West</v>
      </c>
      <c r="R8" s="4" t="str">
        <f>INDEX(ProductGroups_LT[#All],MATCH(RawData[[#This Row],[Prod.group]],ProductGroups_LT[[#All],[Product groups]],0),2)</f>
        <v>Accessories</v>
      </c>
      <c r="S8" s="3"/>
      <c r="T8" s="3"/>
      <c r="U8" s="3"/>
    </row>
    <row r="9" spans="1:21" x14ac:dyDescent="0.2">
      <c r="A9">
        <v>708</v>
      </c>
      <c r="B9" t="s">
        <v>6</v>
      </c>
      <c r="C9" t="s">
        <v>28</v>
      </c>
      <c r="D9">
        <v>1</v>
      </c>
      <c r="E9" s="1">
        <v>3508292</v>
      </c>
      <c r="F9" s="1">
        <v>1755635.22</v>
      </c>
      <c r="G9" s="1">
        <v>859173</v>
      </c>
      <c r="H9" s="1">
        <v>286391</v>
      </c>
      <c r="I9" s="1">
        <f>SUM(RawData[[#This Row],[Material costs]:[Indirect costs]])</f>
        <v>2901199.2199999997</v>
      </c>
      <c r="J9" s="1">
        <v>40656.272968980797</v>
      </c>
      <c r="K9" s="1">
        <v>62228</v>
      </c>
      <c r="L9" s="1">
        <v>44093</v>
      </c>
      <c r="M9" s="1">
        <v>7032</v>
      </c>
      <c r="N9" s="1">
        <f>SUM(RawData[[#This Row],[Fixed manufact. costs]:[Financial costs II]])</f>
        <v>154009.2729689808</v>
      </c>
      <c r="O9" s="10">
        <v>22</v>
      </c>
      <c r="P9" s="1" t="s">
        <v>78</v>
      </c>
      <c r="Q9" s="1" t="str">
        <f>INDEX(Region_LT[#All],MATCH(RawData[[#This Row],[Region]],Region_LT[[#All],[RegionID]],0),1)</f>
        <v>North</v>
      </c>
      <c r="R9" s="4" t="str">
        <f>INDEX(ProductGroups_LT[#All],MATCH(RawData[[#This Row],[Prod.group]],ProductGroups_LT[[#All],[Product groups]],0),2)</f>
        <v>Accessories</v>
      </c>
      <c r="S9" s="3"/>
      <c r="T9" s="3"/>
      <c r="U9" s="3"/>
    </row>
    <row r="10" spans="1:21" x14ac:dyDescent="0.2">
      <c r="A10">
        <v>715</v>
      </c>
      <c r="B10" t="s">
        <v>7</v>
      </c>
      <c r="C10" t="s">
        <v>28</v>
      </c>
      <c r="D10">
        <v>3</v>
      </c>
      <c r="E10" s="1">
        <v>3415496</v>
      </c>
      <c r="F10" s="1">
        <v>1675684</v>
      </c>
      <c r="G10" s="1">
        <v>836448</v>
      </c>
      <c r="H10" s="1">
        <v>278816</v>
      </c>
      <c r="I10" s="1">
        <f>SUM(RawData[[#This Row],[Material costs]:[Indirect costs]])</f>
        <v>2790948</v>
      </c>
      <c r="J10" s="1">
        <v>35677.95382992192</v>
      </c>
      <c r="K10" s="1">
        <v>53931</v>
      </c>
      <c r="L10" s="1">
        <v>43619</v>
      </c>
      <c r="M10" s="1">
        <v>7348</v>
      </c>
      <c r="N10" s="1">
        <f>SUM(RawData[[#This Row],[Fixed manufact. costs]:[Financial costs II]])</f>
        <v>140575.95382992193</v>
      </c>
      <c r="O10" s="10">
        <v>24</v>
      </c>
      <c r="P10" s="1" t="s">
        <v>78</v>
      </c>
      <c r="Q10" s="1" t="str">
        <f>INDEX(Region_LT[#All],MATCH(RawData[[#This Row],[Region]],Region_LT[[#All],[RegionID]],0),1)</f>
        <v>West</v>
      </c>
      <c r="R10" s="4" t="str">
        <f>INDEX(ProductGroups_LT[#All],MATCH(RawData[[#This Row],[Prod.group]],ProductGroups_LT[[#All],[Product groups]],0),2)</f>
        <v>Accessories</v>
      </c>
      <c r="S10" s="3"/>
      <c r="T10" s="3"/>
      <c r="U10" s="3"/>
    </row>
    <row r="11" spans="1:21" x14ac:dyDescent="0.2">
      <c r="A11">
        <v>712</v>
      </c>
      <c r="B11" t="s">
        <v>1</v>
      </c>
      <c r="C11" t="s">
        <v>28</v>
      </c>
      <c r="D11">
        <v>1</v>
      </c>
      <c r="E11" s="1">
        <v>2981249</v>
      </c>
      <c r="F11" s="1">
        <v>1418757.89</v>
      </c>
      <c r="G11" s="1">
        <v>730101</v>
      </c>
      <c r="H11" s="1">
        <v>243367</v>
      </c>
      <c r="I11" s="1">
        <f>SUM(RawData[[#This Row],[Material costs]:[Indirect costs]])</f>
        <v>2392225.8899999997</v>
      </c>
      <c r="J11" s="1">
        <v>38167.113399451358</v>
      </c>
      <c r="K11" s="1">
        <v>49783</v>
      </c>
      <c r="L11" s="1">
        <v>43619</v>
      </c>
      <c r="M11" s="1">
        <v>7032</v>
      </c>
      <c r="N11" s="1">
        <f>SUM(RawData[[#This Row],[Fixed manufact. costs]:[Financial costs II]])</f>
        <v>138601.11339945137</v>
      </c>
      <c r="O11" s="10">
        <v>25</v>
      </c>
      <c r="P11" s="1" t="s">
        <v>78</v>
      </c>
      <c r="Q11" s="1" t="str">
        <f>INDEX(Region_LT[#All],MATCH(RawData[[#This Row],[Region]],Region_LT[[#All],[RegionID]],0),1)</f>
        <v>North</v>
      </c>
      <c r="R11" s="4" t="str">
        <f>INDEX(ProductGroups_LT[#All],MATCH(RawData[[#This Row],[Prod.group]],ProductGroups_LT[[#All],[Product groups]],0),2)</f>
        <v>Accessories</v>
      </c>
      <c r="S11" s="3"/>
      <c r="T11" s="3"/>
      <c r="U11" s="3"/>
    </row>
    <row r="12" spans="1:21" x14ac:dyDescent="0.2">
      <c r="A12">
        <v>729</v>
      </c>
      <c r="B12" t="s">
        <v>8</v>
      </c>
      <c r="C12" t="s">
        <v>42</v>
      </c>
      <c r="D12">
        <v>2</v>
      </c>
      <c r="E12" s="1">
        <v>1402857</v>
      </c>
      <c r="F12" s="1">
        <v>674492.84</v>
      </c>
      <c r="G12" s="1">
        <v>343556</v>
      </c>
      <c r="H12" s="1">
        <v>114518</v>
      </c>
      <c r="I12" s="1">
        <f>SUM(RawData[[#This Row],[Material costs]:[Indirect costs]])</f>
        <v>1132566.8399999999</v>
      </c>
      <c r="J12" s="1">
        <v>38167.113399451358</v>
      </c>
      <c r="K12" s="1">
        <v>53931</v>
      </c>
      <c r="L12" s="1">
        <v>44567</v>
      </c>
      <c r="M12" s="1">
        <v>7348</v>
      </c>
      <c r="N12" s="1">
        <f>SUM(RawData[[#This Row],[Fixed manufact. costs]:[Financial costs II]])</f>
        <v>144013.11339945137</v>
      </c>
      <c r="O12" s="10">
        <v>31</v>
      </c>
      <c r="P12" s="1" t="s">
        <v>77</v>
      </c>
      <c r="Q12" s="1" t="str">
        <f>INDEX(Region_LT[#All],MATCH(RawData[[#This Row],[Region]],Region_LT[[#All],[RegionID]],0),1)</f>
        <v>South</v>
      </c>
      <c r="R12" s="4" t="str">
        <f>INDEX(ProductGroups_LT[#All],MATCH(RawData[[#This Row],[Prod.group]],ProductGroups_LT[[#All],[Product groups]],0),2)</f>
        <v>Road bikes</v>
      </c>
      <c r="S12" s="3"/>
      <c r="T12" s="3"/>
      <c r="U12" s="3"/>
    </row>
    <row r="13" spans="1:21" x14ac:dyDescent="0.2">
      <c r="A13">
        <v>722</v>
      </c>
      <c r="B13" t="s">
        <v>9</v>
      </c>
      <c r="C13" t="s">
        <v>42</v>
      </c>
      <c r="D13">
        <v>3</v>
      </c>
      <c r="E13" s="1">
        <v>1041170</v>
      </c>
      <c r="F13" s="1">
        <v>485269.5</v>
      </c>
      <c r="G13" s="1">
        <v>254980</v>
      </c>
      <c r="H13" s="1">
        <v>84993</v>
      </c>
      <c r="I13" s="1">
        <f>SUM(RawData[[#This Row],[Material costs]:[Indirect costs]])</f>
        <v>825242.5</v>
      </c>
      <c r="J13" s="1">
        <v>41485.992825490604</v>
      </c>
      <c r="K13" s="1">
        <v>52153</v>
      </c>
      <c r="L13" s="1">
        <v>48834</v>
      </c>
      <c r="M13" s="1">
        <v>7981</v>
      </c>
      <c r="N13" s="1">
        <f>SUM(RawData[[#This Row],[Fixed manufact. costs]:[Financial costs II]])</f>
        <v>150453.9928254906</v>
      </c>
      <c r="O13" s="10">
        <v>32</v>
      </c>
      <c r="P13" s="1" t="s">
        <v>77</v>
      </c>
      <c r="Q13" s="1" t="str">
        <f>INDEX(Region_LT[#All],MATCH(RawData[[#This Row],[Region]],Region_LT[[#All],[RegionID]],0),1)</f>
        <v>West</v>
      </c>
      <c r="R13" s="4" t="str">
        <f>INDEX(ProductGroups_LT[#All],MATCH(RawData[[#This Row],[Prod.group]],ProductGroups_LT[[#All],[Product groups]],0),2)</f>
        <v>Road bikes</v>
      </c>
      <c r="S13" s="3"/>
      <c r="T13" s="3"/>
      <c r="U13" s="3"/>
    </row>
    <row r="14" spans="1:21" x14ac:dyDescent="0.2">
      <c r="A14">
        <v>726</v>
      </c>
      <c r="B14" t="s">
        <v>10</v>
      </c>
      <c r="C14" t="s">
        <v>42</v>
      </c>
      <c r="D14">
        <v>3</v>
      </c>
      <c r="E14" s="1">
        <v>3391185</v>
      </c>
      <c r="F14" s="1">
        <v>1663756</v>
      </c>
      <c r="G14" s="1">
        <v>830494</v>
      </c>
      <c r="H14" s="1">
        <v>276831</v>
      </c>
      <c r="I14" s="1">
        <f>SUM(RawData[[#This Row],[Material costs]:[Indirect costs]])</f>
        <v>2771081</v>
      </c>
      <c r="J14" s="1">
        <v>43560.292466765131</v>
      </c>
      <c r="K14" s="1">
        <v>59858</v>
      </c>
      <c r="L14" s="1">
        <v>43145</v>
      </c>
      <c r="M14" s="1">
        <v>7427</v>
      </c>
      <c r="N14" s="1">
        <f>SUM(RawData[[#This Row],[Fixed manufact. costs]:[Financial costs II]])</f>
        <v>153990.29246676512</v>
      </c>
      <c r="O14" s="10">
        <v>35</v>
      </c>
      <c r="P14" s="1" t="s">
        <v>78</v>
      </c>
      <c r="Q14" s="1" t="str">
        <f>INDEX(Region_LT[#All],MATCH(RawData[[#This Row],[Region]],Region_LT[[#All],[RegionID]],0),1)</f>
        <v>West</v>
      </c>
      <c r="R14" s="4" t="str">
        <f>INDEX(ProductGroups_LT[#All],MATCH(RawData[[#This Row],[Prod.group]],ProductGroups_LT[[#All],[Product groups]],0),2)</f>
        <v>Road bikes</v>
      </c>
      <c r="S14" s="3"/>
      <c r="T14" s="3"/>
      <c r="U14" s="3"/>
    </row>
    <row r="15" spans="1:21" x14ac:dyDescent="0.2">
      <c r="A15">
        <v>725</v>
      </c>
      <c r="B15" t="s">
        <v>11</v>
      </c>
      <c r="C15" t="s">
        <v>42</v>
      </c>
      <c r="D15">
        <v>1</v>
      </c>
      <c r="E15" s="1">
        <v>4178256</v>
      </c>
      <c r="F15" s="1">
        <v>578066</v>
      </c>
      <c r="G15" s="1">
        <v>288552</v>
      </c>
      <c r="H15" s="1">
        <v>96184</v>
      </c>
      <c r="I15" s="1">
        <f>SUM(RawData[[#This Row],[Material costs]:[Indirect costs]])</f>
        <v>962802</v>
      </c>
      <c r="J15" s="1">
        <v>35677.95382992192</v>
      </c>
      <c r="K15" s="1">
        <v>50375</v>
      </c>
      <c r="L15" s="1">
        <v>48834</v>
      </c>
      <c r="M15" s="1">
        <v>6716</v>
      </c>
      <c r="N15" s="1">
        <f>SUM(RawData[[#This Row],[Fixed manufact. costs]:[Financial costs II]])</f>
        <v>141602.95382992193</v>
      </c>
      <c r="O15" s="10">
        <v>41</v>
      </c>
      <c r="P15" s="1" t="s">
        <v>78</v>
      </c>
      <c r="Q15" s="1" t="str">
        <f>INDEX(Region_LT[#All],MATCH(RawData[[#This Row],[Region]],Region_LT[[#All],[RegionID]],0),1)</f>
        <v>North</v>
      </c>
      <c r="R15" s="4" t="str">
        <f>INDEX(ProductGroups_LT[#All],MATCH(RawData[[#This Row],[Prod.group]],ProductGroups_LT[[#All],[Product groups]],0),2)</f>
        <v>Road bikes</v>
      </c>
      <c r="S15" s="3"/>
      <c r="T15" s="3"/>
      <c r="U15" s="3"/>
    </row>
    <row r="16" spans="1:21" x14ac:dyDescent="0.2">
      <c r="A16">
        <v>730</v>
      </c>
      <c r="B16" t="s">
        <v>12</v>
      </c>
      <c r="C16" t="s">
        <v>42</v>
      </c>
      <c r="D16">
        <v>2</v>
      </c>
      <c r="E16" s="1">
        <v>3087413</v>
      </c>
      <c r="F16" s="1">
        <v>1499574.78</v>
      </c>
      <c r="G16" s="1">
        <v>756101</v>
      </c>
      <c r="H16" s="1">
        <v>252033</v>
      </c>
      <c r="I16" s="1">
        <f>SUM(RawData[[#This Row],[Material costs]:[Indirect costs]])</f>
        <v>2507708.7800000003</v>
      </c>
      <c r="J16" s="1">
        <v>36092.813758176824</v>
      </c>
      <c r="K16" s="1">
        <v>49190</v>
      </c>
      <c r="L16" s="1">
        <v>45041</v>
      </c>
      <c r="M16" s="1">
        <v>7190</v>
      </c>
      <c r="N16" s="1">
        <f>SUM(RawData[[#This Row],[Fixed manufact. costs]:[Financial costs II]])</f>
        <v>137513.81375817681</v>
      </c>
      <c r="O16" s="10">
        <v>51</v>
      </c>
      <c r="P16" s="1" t="s">
        <v>78</v>
      </c>
      <c r="Q16" s="1" t="str">
        <f>INDEX(Region_LT[#All],MATCH(RawData[[#This Row],[Region]],Region_LT[[#All],[RegionID]],0),1)</f>
        <v>South</v>
      </c>
      <c r="R16" s="4" t="str">
        <f>INDEX(ProductGroups_LT[#All],MATCH(RawData[[#This Row],[Prod.group]],ProductGroups_LT[[#All],[Product groups]],0),2)</f>
        <v>Road bikes</v>
      </c>
      <c r="S16" s="3"/>
      <c r="T16" s="3"/>
      <c r="U16" s="3"/>
    </row>
    <row r="17" spans="1:21" x14ac:dyDescent="0.2">
      <c r="A17">
        <v>714</v>
      </c>
      <c r="B17" t="s">
        <v>5</v>
      </c>
      <c r="C17" t="s">
        <v>28</v>
      </c>
      <c r="D17">
        <v>3</v>
      </c>
      <c r="E17" s="1">
        <v>2721647</v>
      </c>
      <c r="F17" s="1">
        <v>1335273</v>
      </c>
      <c r="G17" s="1">
        <v>666525</v>
      </c>
      <c r="H17" s="1">
        <v>222175</v>
      </c>
      <c r="I17" s="1">
        <f>SUM(RawData[[#This Row],[Material costs]:[Indirect costs]])</f>
        <v>2223973</v>
      </c>
      <c r="J17" s="1">
        <v>43560.292466765131</v>
      </c>
      <c r="K17" s="1">
        <v>52153</v>
      </c>
      <c r="L17" s="1">
        <v>39352</v>
      </c>
      <c r="M17" s="1">
        <v>7744</v>
      </c>
      <c r="N17" s="1">
        <f>SUM(RawData[[#This Row],[Fixed manufact. costs]:[Financial costs II]])</f>
        <v>142809.29246676512</v>
      </c>
      <c r="O17" s="10">
        <v>57</v>
      </c>
      <c r="P17" s="1" t="s">
        <v>77</v>
      </c>
      <c r="Q17" s="1" t="str">
        <f>INDEX(Region_LT[#All],MATCH(RawData[[#This Row],[Region]],Region_LT[[#All],[RegionID]],0),1)</f>
        <v>West</v>
      </c>
      <c r="R17" s="4" t="str">
        <f>INDEX(ProductGroups_LT[#All],MATCH(RawData[[#This Row],[Prod.group]],ProductGroups_LT[[#All],[Product groups]],0),2)</f>
        <v>Accessories</v>
      </c>
      <c r="S17" s="3"/>
      <c r="T17" s="3"/>
      <c r="U17" s="3"/>
    </row>
    <row r="18" spans="1:21" x14ac:dyDescent="0.2">
      <c r="A18">
        <v>716</v>
      </c>
      <c r="B18" t="s">
        <v>4</v>
      </c>
      <c r="C18" t="s">
        <v>28</v>
      </c>
      <c r="D18">
        <v>3</v>
      </c>
      <c r="E18" s="1">
        <v>1347016</v>
      </c>
      <c r="F18" s="1">
        <v>660862</v>
      </c>
      <c r="G18" s="1">
        <v>329881</v>
      </c>
      <c r="H18" s="1">
        <v>109960</v>
      </c>
      <c r="I18" s="1">
        <f>SUM(RawData[[#This Row],[Material costs]:[Indirect costs]])</f>
        <v>1100703</v>
      </c>
      <c r="J18" s="1">
        <v>41900.852753745516</v>
      </c>
      <c r="K18" s="1">
        <v>60451</v>
      </c>
      <c r="L18" s="1">
        <v>45990</v>
      </c>
      <c r="M18" s="1">
        <v>6637</v>
      </c>
      <c r="N18" s="1">
        <f>SUM(RawData[[#This Row],[Fixed manufact. costs]:[Financial costs II]])</f>
        <v>154978.85275374551</v>
      </c>
      <c r="O18" s="10">
        <v>60</v>
      </c>
      <c r="P18" s="1" t="s">
        <v>77</v>
      </c>
      <c r="Q18" s="1" t="str">
        <f>INDEX(Region_LT[#All],MATCH(RawData[[#This Row],[Region]],Region_LT[[#All],[RegionID]],0),1)</f>
        <v>West</v>
      </c>
      <c r="R18" s="4" t="str">
        <f>INDEX(ProductGroups_LT[#All],MATCH(RawData[[#This Row],[Prod.group]],ProductGroups_LT[[#All],[Product groups]],0),2)</f>
        <v>Accessories</v>
      </c>
      <c r="S18" s="3"/>
      <c r="T18" s="3"/>
      <c r="U18" s="3"/>
    </row>
    <row r="19" spans="1:21" x14ac:dyDescent="0.2">
      <c r="A19">
        <v>711</v>
      </c>
      <c r="B19" t="s">
        <v>2</v>
      </c>
      <c r="C19" t="s">
        <v>28</v>
      </c>
      <c r="D19">
        <v>4</v>
      </c>
      <c r="E19" s="1">
        <v>1914995</v>
      </c>
      <c r="F19" s="1">
        <v>967704.57</v>
      </c>
      <c r="G19" s="1">
        <v>468978</v>
      </c>
      <c r="H19" s="1">
        <v>156326</v>
      </c>
      <c r="I19" s="1">
        <f>SUM(RawData[[#This Row],[Material costs]:[Indirect costs]])</f>
        <v>1593008.5699999998</v>
      </c>
      <c r="J19" s="1">
        <v>36507.673686431735</v>
      </c>
      <c r="K19" s="1">
        <v>55117</v>
      </c>
      <c r="L19" s="1">
        <v>48834</v>
      </c>
      <c r="M19" s="1">
        <v>7586</v>
      </c>
      <c r="N19" s="1">
        <f>SUM(RawData[[#This Row],[Fixed manufact. costs]:[Financial costs II]])</f>
        <v>148044.67368643172</v>
      </c>
      <c r="O19" s="10">
        <v>63</v>
      </c>
      <c r="P19" s="1" t="s">
        <v>78</v>
      </c>
      <c r="Q19" s="1" t="str">
        <f>INDEX(Region_LT[#All],MATCH(RawData[[#This Row],[Region]],Region_LT[[#All],[RegionID]],0),1)</f>
        <v>East</v>
      </c>
      <c r="R19" s="4" t="str">
        <f>INDEX(ProductGroups_LT[#All],MATCH(RawData[[#This Row],[Prod.group]],ProductGroups_LT[[#All],[Product groups]],0),2)</f>
        <v>Accessories</v>
      </c>
      <c r="S19" s="3"/>
      <c r="T19" s="3"/>
      <c r="U19" s="3"/>
    </row>
    <row r="20" spans="1:21" x14ac:dyDescent="0.2">
      <c r="A20">
        <v>712</v>
      </c>
      <c r="B20" t="s">
        <v>1</v>
      </c>
      <c r="C20" t="s">
        <v>28</v>
      </c>
      <c r="D20">
        <v>2</v>
      </c>
      <c r="E20" s="1">
        <v>4103943</v>
      </c>
      <c r="F20" s="1">
        <v>1953040.68</v>
      </c>
      <c r="G20" s="1">
        <v>1005047</v>
      </c>
      <c r="H20" s="1">
        <v>335015</v>
      </c>
      <c r="I20" s="1">
        <f>SUM(RawData[[#This Row],[Material costs]:[Indirect costs]])</f>
        <v>3293102.6799999997</v>
      </c>
      <c r="J20" s="1">
        <v>41071.132897235701</v>
      </c>
      <c r="K20" s="1">
        <v>62228</v>
      </c>
      <c r="L20" s="1">
        <v>46938</v>
      </c>
      <c r="M20" s="1">
        <v>7190</v>
      </c>
      <c r="N20" s="1">
        <f>SUM(RawData[[#This Row],[Fixed manufact. costs]:[Financial costs II]])</f>
        <v>157427.13289723569</v>
      </c>
      <c r="O20" s="10">
        <v>65</v>
      </c>
      <c r="P20" s="1" t="s">
        <v>78</v>
      </c>
      <c r="Q20" s="1" t="str">
        <f>INDEX(Region_LT[#All],MATCH(RawData[[#This Row],[Region]],Region_LT[[#All],[RegionID]],0),1)</f>
        <v>South</v>
      </c>
      <c r="R20" s="4" t="str">
        <f>INDEX(ProductGroups_LT[#All],MATCH(RawData[[#This Row],[Prod.group]],ProductGroups_LT[[#All],[Product groups]],0),2)</f>
        <v>Accessories</v>
      </c>
      <c r="S20" s="3"/>
      <c r="T20" s="3"/>
      <c r="U20" s="3"/>
    </row>
    <row r="21" spans="1:21" x14ac:dyDescent="0.2">
      <c r="A21">
        <v>715</v>
      </c>
      <c r="B21" t="s">
        <v>7</v>
      </c>
      <c r="C21" t="s">
        <v>28</v>
      </c>
      <c r="D21">
        <v>1</v>
      </c>
      <c r="E21" s="1">
        <v>1271921</v>
      </c>
      <c r="F21" s="1">
        <v>599059.19999999995</v>
      </c>
      <c r="G21" s="1">
        <v>311490</v>
      </c>
      <c r="H21" s="1">
        <v>103830</v>
      </c>
      <c r="I21" s="1">
        <f>SUM(RawData[[#This Row],[Material costs]:[Indirect costs]])</f>
        <v>1014379.2</v>
      </c>
      <c r="J21" s="1">
        <v>38996.833255961174</v>
      </c>
      <c r="K21" s="1">
        <v>58080</v>
      </c>
      <c r="L21" s="1">
        <v>42671</v>
      </c>
      <c r="M21" s="1">
        <v>7586</v>
      </c>
      <c r="N21" s="1">
        <f>SUM(RawData[[#This Row],[Fixed manufact. costs]:[Financial costs II]])</f>
        <v>147333.83325596119</v>
      </c>
      <c r="O21" s="10">
        <v>67</v>
      </c>
      <c r="P21" s="1" t="s">
        <v>78</v>
      </c>
      <c r="Q21" s="1" t="str">
        <f>INDEX(Region_LT[#All],MATCH(RawData[[#This Row],[Region]],Region_LT[[#All],[RegionID]],0),1)</f>
        <v>North</v>
      </c>
      <c r="R21" s="4" t="str">
        <f>INDEX(ProductGroups_LT[#All],MATCH(RawData[[#This Row],[Prod.group]],ProductGroups_LT[[#All],[Product groups]],0),2)</f>
        <v>Accessories</v>
      </c>
      <c r="S21" s="3"/>
      <c r="T21" s="3"/>
      <c r="U21" s="3"/>
    </row>
    <row r="22" spans="1:21" x14ac:dyDescent="0.2">
      <c r="A22">
        <v>707</v>
      </c>
      <c r="B22" t="s">
        <v>13</v>
      </c>
      <c r="C22" t="s">
        <v>28</v>
      </c>
      <c r="D22">
        <v>4</v>
      </c>
      <c r="E22" s="1">
        <v>2723548</v>
      </c>
      <c r="F22" s="1">
        <v>1282756.8</v>
      </c>
      <c r="G22" s="1">
        <v>666991</v>
      </c>
      <c r="H22" s="1">
        <v>222330</v>
      </c>
      <c r="I22" s="1">
        <f>SUM(RawData[[#This Row],[Material costs]:[Indirect costs]])</f>
        <v>2172077.7999999998</v>
      </c>
      <c r="J22" s="1">
        <v>37337.393542941551</v>
      </c>
      <c r="K22" s="1">
        <v>58080</v>
      </c>
      <c r="L22" s="1">
        <v>46938</v>
      </c>
      <c r="M22" s="1">
        <v>7665</v>
      </c>
      <c r="N22" s="1">
        <f>SUM(RawData[[#This Row],[Fixed manufact. costs]:[Financial costs II]])</f>
        <v>150020.39354294154</v>
      </c>
      <c r="O22" s="10">
        <v>68</v>
      </c>
      <c r="P22" s="1" t="s">
        <v>77</v>
      </c>
      <c r="Q22" s="1" t="str">
        <f>INDEX(Region_LT[#All],MATCH(RawData[[#This Row],[Region]],Region_LT[[#All],[RegionID]],0),1)</f>
        <v>East</v>
      </c>
      <c r="R22" s="4" t="str">
        <f>INDEX(ProductGroups_LT[#All],MATCH(RawData[[#This Row],[Prod.group]],ProductGroups_LT[[#All],[Product groups]],0),2)</f>
        <v>Accessories</v>
      </c>
      <c r="S22" s="3"/>
      <c r="T22" s="3"/>
      <c r="U22" s="3"/>
    </row>
    <row r="23" spans="1:21" x14ac:dyDescent="0.2">
      <c r="A23">
        <v>709</v>
      </c>
      <c r="B23" t="s">
        <v>3</v>
      </c>
      <c r="C23" t="s">
        <v>41</v>
      </c>
      <c r="D23">
        <v>2</v>
      </c>
      <c r="E23" s="1">
        <v>1402323</v>
      </c>
      <c r="F23" s="1">
        <v>694875.96</v>
      </c>
      <c r="G23" s="1">
        <v>343426</v>
      </c>
      <c r="H23" s="1">
        <v>114475</v>
      </c>
      <c r="I23" s="1">
        <f>SUM(RawData[[#This Row],[Material costs]:[Indirect costs]])</f>
        <v>1152776.96</v>
      </c>
      <c r="J23" s="1">
        <v>34848.233973412112</v>
      </c>
      <c r="K23" s="1">
        <v>52153</v>
      </c>
      <c r="L23" s="1">
        <v>44567</v>
      </c>
      <c r="M23" s="1">
        <v>6795</v>
      </c>
      <c r="N23" s="1">
        <f>SUM(RawData[[#This Row],[Fixed manufact. costs]:[Financial costs II]])</f>
        <v>138363.23397341211</v>
      </c>
      <c r="O23" s="10">
        <v>70</v>
      </c>
      <c r="P23" s="1" t="s">
        <v>77</v>
      </c>
      <c r="Q23" s="1" t="str">
        <f>INDEX(Region_LT[#All],MATCH(RawData[[#This Row],[Region]],Region_LT[[#All],[RegionID]],0),1)</f>
        <v>South</v>
      </c>
      <c r="R23" s="4" t="str">
        <f>INDEX(ProductGroups_LT[#All],MATCH(RawData[[#This Row],[Prod.group]],ProductGroups_LT[[#All],[Product groups]],0),2)</f>
        <v>Mountain bikes</v>
      </c>
      <c r="S23" s="3"/>
      <c r="T23" s="3"/>
      <c r="U23" s="3"/>
    </row>
    <row r="24" spans="1:21" x14ac:dyDescent="0.2">
      <c r="A24">
        <v>710</v>
      </c>
      <c r="B24" t="s">
        <v>14</v>
      </c>
      <c r="C24" t="s">
        <v>41</v>
      </c>
      <c r="D24">
        <v>1</v>
      </c>
      <c r="E24" s="1">
        <v>2747321</v>
      </c>
      <c r="F24" s="1">
        <v>1307432.93</v>
      </c>
      <c r="G24" s="1">
        <v>672813</v>
      </c>
      <c r="H24" s="1">
        <v>224271</v>
      </c>
      <c r="I24" s="1">
        <f>SUM(RawData[[#This Row],[Material costs]:[Indirect costs]])</f>
        <v>2204516.9299999997</v>
      </c>
      <c r="J24" s="1">
        <v>39826.553112470981</v>
      </c>
      <c r="K24" s="1">
        <v>53931</v>
      </c>
      <c r="L24" s="1">
        <v>41248</v>
      </c>
      <c r="M24" s="1">
        <v>7427</v>
      </c>
      <c r="N24" s="1">
        <f>SUM(RawData[[#This Row],[Fixed manufact. costs]:[Financial costs II]])</f>
        <v>142432.55311247098</v>
      </c>
      <c r="O24" s="10">
        <v>80</v>
      </c>
      <c r="P24" s="1" t="s">
        <v>78</v>
      </c>
      <c r="Q24" s="1" t="str">
        <f>INDEX(Region_LT[#All],MATCH(RawData[[#This Row],[Region]],Region_LT[[#All],[RegionID]],0),1)</f>
        <v>North</v>
      </c>
      <c r="R24" s="4" t="str">
        <f>INDEX(ProductGroups_LT[#All],MATCH(RawData[[#This Row],[Prod.group]],ProductGroups_LT[[#All],[Product groups]],0),2)</f>
        <v>Mountain bikes</v>
      </c>
      <c r="S24" s="3"/>
      <c r="T24" s="3"/>
      <c r="U24" s="3"/>
    </row>
    <row r="25" spans="1:21" x14ac:dyDescent="0.2">
      <c r="A25">
        <v>714</v>
      </c>
      <c r="B25" t="s">
        <v>5</v>
      </c>
      <c r="C25" t="s">
        <v>28</v>
      </c>
      <c r="D25">
        <v>4</v>
      </c>
      <c r="E25" s="1">
        <v>1928358</v>
      </c>
      <c r="F25" s="1">
        <v>898772.2</v>
      </c>
      <c r="G25" s="1">
        <v>472250</v>
      </c>
      <c r="H25" s="1">
        <v>157416</v>
      </c>
      <c r="I25" s="1">
        <f>SUM(RawData[[#This Row],[Material costs]:[Indirect costs]])</f>
        <v>1528438.2</v>
      </c>
      <c r="J25" s="1">
        <v>38581.973327706262</v>
      </c>
      <c r="K25" s="1">
        <v>59265</v>
      </c>
      <c r="L25" s="1">
        <v>47886</v>
      </c>
      <c r="M25" s="1">
        <v>7032</v>
      </c>
      <c r="N25" s="1">
        <f>SUM(RawData[[#This Row],[Fixed manufact. costs]:[Financial costs II]])</f>
        <v>152764.97332770628</v>
      </c>
      <c r="O25" s="10">
        <v>81</v>
      </c>
      <c r="P25" s="1" t="s">
        <v>78</v>
      </c>
      <c r="Q25" s="1" t="str">
        <f>INDEX(Region_LT[#All],MATCH(RawData[[#This Row],[Region]],Region_LT[[#All],[RegionID]],0),1)</f>
        <v>East</v>
      </c>
      <c r="R25" s="4" t="str">
        <f>INDEX(ProductGroups_LT[#All],MATCH(RawData[[#This Row],[Prod.group]],ProductGroups_LT[[#All],[Product groups]],0),2)</f>
        <v>Accessories</v>
      </c>
      <c r="S25" s="3"/>
      <c r="T25" s="3"/>
      <c r="U25" s="3"/>
    </row>
    <row r="26" spans="1:21" x14ac:dyDescent="0.2">
      <c r="A26">
        <v>725</v>
      </c>
      <c r="B26" t="s">
        <v>11</v>
      </c>
      <c r="C26" t="s">
        <v>42</v>
      </c>
      <c r="D26">
        <v>2</v>
      </c>
      <c r="E26" s="1">
        <v>2719716</v>
      </c>
      <c r="F26" s="1">
        <v>1294295.25</v>
      </c>
      <c r="G26" s="1">
        <v>666052</v>
      </c>
      <c r="H26" s="1">
        <v>222017</v>
      </c>
      <c r="I26" s="1">
        <f>SUM(RawData[[#This Row],[Material costs]:[Indirect costs]])</f>
        <v>2182364.25</v>
      </c>
      <c r="J26" s="1">
        <v>41900.852753745516</v>
      </c>
      <c r="K26" s="1">
        <v>56895</v>
      </c>
      <c r="L26" s="1">
        <v>40300</v>
      </c>
      <c r="M26" s="1">
        <v>8060</v>
      </c>
      <c r="N26" s="1">
        <f>SUM(RawData[[#This Row],[Fixed manufact. costs]:[Financial costs II]])</f>
        <v>147155.85275374551</v>
      </c>
      <c r="O26" s="10">
        <v>83</v>
      </c>
      <c r="P26" s="1" t="s">
        <v>78</v>
      </c>
      <c r="Q26" s="1" t="str">
        <f>INDEX(Region_LT[#All],MATCH(RawData[[#This Row],[Region]],Region_LT[[#All],[RegionID]],0),1)</f>
        <v>South</v>
      </c>
      <c r="R26" s="4" t="str">
        <f>INDEX(ProductGroups_LT[#All],MATCH(RawData[[#This Row],[Prod.group]],ProductGroups_LT[[#All],[Product groups]],0),2)</f>
        <v>Road bikes</v>
      </c>
      <c r="S26" s="3"/>
      <c r="T26" s="3"/>
      <c r="U26" s="3"/>
    </row>
    <row r="27" spans="1:21" x14ac:dyDescent="0.2">
      <c r="A27">
        <v>716</v>
      </c>
      <c r="B27" t="s">
        <v>4</v>
      </c>
      <c r="C27" t="s">
        <v>28</v>
      </c>
      <c r="D27">
        <v>2</v>
      </c>
      <c r="E27" s="1">
        <v>3771817</v>
      </c>
      <c r="F27" s="1">
        <v>1850499</v>
      </c>
      <c r="G27" s="1">
        <v>923710</v>
      </c>
      <c r="H27" s="1">
        <v>307903</v>
      </c>
      <c r="I27" s="1">
        <f>SUM(RawData[[#This Row],[Material costs]:[Indirect costs]])</f>
        <v>3082112</v>
      </c>
      <c r="J27" s="1">
        <v>36922.533614686647</v>
      </c>
      <c r="K27" s="1">
        <v>59858</v>
      </c>
      <c r="L27" s="1">
        <v>48834</v>
      </c>
      <c r="M27" s="1">
        <v>6953</v>
      </c>
      <c r="N27" s="1">
        <f>SUM(RawData[[#This Row],[Fixed manufact. costs]:[Financial costs II]])</f>
        <v>152567.53361468663</v>
      </c>
      <c r="O27" s="10">
        <v>89</v>
      </c>
      <c r="P27" s="1" t="s">
        <v>78</v>
      </c>
      <c r="Q27" s="1" t="str">
        <f>INDEX(Region_LT[#All],MATCH(RawData[[#This Row],[Region]],Region_LT[[#All],[RegionID]],0),1)</f>
        <v>South</v>
      </c>
      <c r="R27" s="4" t="str">
        <f>INDEX(ProductGroups_LT[#All],MATCH(RawData[[#This Row],[Prod.group]],ProductGroups_LT[[#All],[Product groups]],0),2)</f>
        <v>Accessories</v>
      </c>
      <c r="S27" s="3"/>
      <c r="T27" s="3"/>
      <c r="U27" s="3"/>
    </row>
    <row r="28" spans="1:21" x14ac:dyDescent="0.2">
      <c r="A28">
        <v>722</v>
      </c>
      <c r="B28" t="s">
        <v>9</v>
      </c>
      <c r="C28" t="s">
        <v>42</v>
      </c>
      <c r="D28">
        <v>1</v>
      </c>
      <c r="E28" s="1">
        <v>2753367</v>
      </c>
      <c r="F28" s="1">
        <v>1377851.7</v>
      </c>
      <c r="G28" s="1">
        <v>674293</v>
      </c>
      <c r="H28" s="1">
        <v>224764</v>
      </c>
      <c r="I28" s="1">
        <f>SUM(RawData[[#This Row],[Material costs]:[Indirect costs]])</f>
        <v>2276908.7000000002</v>
      </c>
      <c r="J28" s="1">
        <v>39826.553112470981</v>
      </c>
      <c r="K28" s="1">
        <v>61043</v>
      </c>
      <c r="L28" s="1">
        <v>40774</v>
      </c>
      <c r="M28" s="1">
        <v>7665</v>
      </c>
      <c r="N28" s="1">
        <f>SUM(RawData[[#This Row],[Fixed manufact. costs]:[Financial costs II]])</f>
        <v>149308.55311247098</v>
      </c>
      <c r="O28" s="10">
        <v>90</v>
      </c>
      <c r="P28" s="1" t="s">
        <v>77</v>
      </c>
      <c r="Q28" s="1" t="str">
        <f>INDEX(Region_LT[#All],MATCH(RawData[[#This Row],[Region]],Region_LT[[#All],[RegionID]],0),1)</f>
        <v>North</v>
      </c>
      <c r="R28" s="4" t="str">
        <f>INDEX(ProductGroups_LT[#All],MATCH(RawData[[#This Row],[Prod.group]],ProductGroups_LT[[#All],[Product groups]],0),2)</f>
        <v>Road bikes</v>
      </c>
      <c r="S28" s="3"/>
      <c r="T28" s="3"/>
      <c r="U28" s="3"/>
    </row>
    <row r="29" spans="1:21" x14ac:dyDescent="0.2">
      <c r="A29">
        <v>708</v>
      </c>
      <c r="B29" t="s">
        <v>6</v>
      </c>
      <c r="C29" t="s">
        <v>28</v>
      </c>
      <c r="D29">
        <v>1</v>
      </c>
      <c r="E29" s="1">
        <v>1983328</v>
      </c>
      <c r="F29" s="1">
        <v>1002236.35</v>
      </c>
      <c r="G29" s="1">
        <v>485712</v>
      </c>
      <c r="H29" s="1">
        <v>161904</v>
      </c>
      <c r="I29" s="1">
        <f>SUM(RawData[[#This Row],[Material costs]:[Indirect costs]])</f>
        <v>1649852.35</v>
      </c>
      <c r="J29" s="1">
        <v>37752.253471196454</v>
      </c>
      <c r="K29" s="1">
        <v>52746</v>
      </c>
      <c r="L29" s="1">
        <v>42671</v>
      </c>
      <c r="M29" s="1">
        <v>6558</v>
      </c>
      <c r="N29" s="1">
        <f>SUM(RawData[[#This Row],[Fixed manufact. costs]:[Financial costs II]])</f>
        <v>139727.25347119645</v>
      </c>
      <c r="O29" s="10">
        <v>91</v>
      </c>
      <c r="P29" s="1" t="s">
        <v>78</v>
      </c>
      <c r="Q29" s="1" t="str">
        <f>INDEX(Region_LT[#All],MATCH(RawData[[#This Row],[Region]],Region_LT[[#All],[RegionID]],0),1)</f>
        <v>North</v>
      </c>
      <c r="R29" s="4" t="str">
        <f>INDEX(ProductGroups_LT[#All],MATCH(RawData[[#This Row],[Prod.group]],ProductGroups_LT[[#All],[Product groups]],0),2)</f>
        <v>Accessories</v>
      </c>
      <c r="S29" s="3"/>
      <c r="T29" s="3"/>
      <c r="U29" s="3"/>
    </row>
    <row r="30" spans="1:21" x14ac:dyDescent="0.2">
      <c r="A30">
        <v>726</v>
      </c>
      <c r="B30" t="s">
        <v>10</v>
      </c>
      <c r="C30" t="s">
        <v>42</v>
      </c>
      <c r="D30">
        <v>3</v>
      </c>
      <c r="E30" s="1">
        <v>1115274</v>
      </c>
      <c r="F30" s="1">
        <v>530751.99</v>
      </c>
      <c r="G30" s="1">
        <v>273128</v>
      </c>
      <c r="H30" s="1">
        <v>91042</v>
      </c>
      <c r="I30" s="1">
        <f>SUM(RawData[[#This Row],[Material costs]:[Indirect costs]])</f>
        <v>894921.99</v>
      </c>
      <c r="J30" s="1">
        <v>41071.132897235701</v>
      </c>
      <c r="K30" s="1">
        <v>55709</v>
      </c>
      <c r="L30" s="1">
        <v>49309</v>
      </c>
      <c r="M30" s="1">
        <v>6558</v>
      </c>
      <c r="N30" s="1">
        <f>SUM(RawData[[#This Row],[Fixed manufact. costs]:[Financial costs II]])</f>
        <v>152647.13289723569</v>
      </c>
      <c r="O30" s="10">
        <v>98</v>
      </c>
      <c r="P30" s="1" t="s">
        <v>77</v>
      </c>
      <c r="Q30" s="1" t="str">
        <f>INDEX(Region_LT[#All],MATCH(RawData[[#This Row],[Region]],Region_LT[[#All],[RegionID]],0),1)</f>
        <v>West</v>
      </c>
      <c r="R30" s="4" t="str">
        <f>INDEX(ProductGroups_LT[#All],MATCH(RawData[[#This Row],[Prod.group]],ProductGroups_LT[[#All],[Product groups]],0),2)</f>
        <v>Road bikes</v>
      </c>
      <c r="S30" s="3"/>
      <c r="T30" s="3"/>
      <c r="U30" s="3"/>
    </row>
    <row r="31" spans="1:21" x14ac:dyDescent="0.2">
      <c r="A31">
        <v>715</v>
      </c>
      <c r="B31" t="s">
        <v>7</v>
      </c>
      <c r="C31" t="s">
        <v>28</v>
      </c>
      <c r="D31">
        <v>3</v>
      </c>
      <c r="E31" s="1">
        <v>1513234</v>
      </c>
      <c r="F31" s="1">
        <v>720138.67</v>
      </c>
      <c r="G31" s="1">
        <v>370587</v>
      </c>
      <c r="H31" s="1">
        <v>123529</v>
      </c>
      <c r="I31" s="1">
        <f>SUM(RawData[[#This Row],[Material costs]:[Indirect costs]])</f>
        <v>1214254.67</v>
      </c>
      <c r="J31" s="1">
        <v>40656.272968980797</v>
      </c>
      <c r="K31" s="1">
        <v>58080</v>
      </c>
      <c r="L31" s="1">
        <v>40774</v>
      </c>
      <c r="M31" s="1">
        <v>6953</v>
      </c>
      <c r="N31" s="1">
        <f>SUM(RawData[[#This Row],[Fixed manufact. costs]:[Financial costs II]])</f>
        <v>146463.2729689808</v>
      </c>
      <c r="O31" s="10">
        <v>99</v>
      </c>
      <c r="P31" s="1" t="s">
        <v>77</v>
      </c>
      <c r="Q31" s="1" t="str">
        <f>INDEX(Region_LT[#All],MATCH(RawData[[#This Row],[Region]],Region_LT[[#All],[RegionID]],0),1)</f>
        <v>West</v>
      </c>
      <c r="R31" s="4" t="str">
        <f>INDEX(ProductGroups_LT[#All],MATCH(RawData[[#This Row],[Prod.group]],ProductGroups_LT[[#All],[Product groups]],0),2)</f>
        <v>Accessories</v>
      </c>
      <c r="S31" s="3"/>
      <c r="T31" s="3"/>
      <c r="U31" s="3"/>
    </row>
    <row r="32" spans="1:21" x14ac:dyDescent="0.2">
      <c r="A32">
        <v>730</v>
      </c>
      <c r="B32" t="s">
        <v>12</v>
      </c>
      <c r="C32" t="s">
        <v>42</v>
      </c>
      <c r="D32">
        <v>1</v>
      </c>
      <c r="E32" s="1">
        <v>4035109</v>
      </c>
      <c r="F32" s="1">
        <v>1940079.54</v>
      </c>
      <c r="G32" s="1">
        <v>988189</v>
      </c>
      <c r="H32" s="1">
        <v>329396</v>
      </c>
      <c r="I32" s="1">
        <f>SUM(RawData[[#This Row],[Material costs]:[Indirect costs]])</f>
        <v>3257664.54</v>
      </c>
      <c r="J32" s="1">
        <v>41900.852753745516</v>
      </c>
      <c r="K32" s="1">
        <v>53931</v>
      </c>
      <c r="L32" s="1">
        <v>49309</v>
      </c>
      <c r="M32" s="1">
        <v>7427</v>
      </c>
      <c r="N32" s="1">
        <f>SUM(RawData[[#This Row],[Fixed manufact. costs]:[Financial costs II]])</f>
        <v>152567.85275374551</v>
      </c>
      <c r="O32" s="10">
        <v>100</v>
      </c>
      <c r="P32" s="1" t="s">
        <v>78</v>
      </c>
      <c r="Q32" s="1" t="str">
        <f>INDEX(Region_LT[#All],MATCH(RawData[[#This Row],[Region]],Region_LT[[#All],[RegionID]],0),1)</f>
        <v>North</v>
      </c>
      <c r="R32" s="4" t="str">
        <f>INDEX(ProductGroups_LT[#All],MATCH(RawData[[#This Row],[Prod.group]],ProductGroups_LT[[#All],[Product groups]],0),2)</f>
        <v>Road bikes</v>
      </c>
      <c r="S32" s="3"/>
      <c r="T32" s="3"/>
      <c r="U32" s="3"/>
    </row>
    <row r="33" spans="1:21" x14ac:dyDescent="0.2">
      <c r="A33">
        <v>707</v>
      </c>
      <c r="B33" t="s">
        <v>13</v>
      </c>
      <c r="C33" t="s">
        <v>28</v>
      </c>
      <c r="D33">
        <v>4</v>
      </c>
      <c r="E33" s="1">
        <v>1149295</v>
      </c>
      <c r="F33" s="1">
        <v>541303.68000000005</v>
      </c>
      <c r="G33" s="1">
        <v>281460</v>
      </c>
      <c r="H33" s="1">
        <v>93820</v>
      </c>
      <c r="I33" s="1">
        <f>SUM(RawData[[#This Row],[Material costs]:[Indirect costs]])</f>
        <v>916583.68</v>
      </c>
      <c r="J33" s="1">
        <v>42730.572610255324</v>
      </c>
      <c r="K33" s="1">
        <v>54524</v>
      </c>
      <c r="L33" s="1">
        <v>46464</v>
      </c>
      <c r="M33" s="1">
        <v>7269</v>
      </c>
      <c r="N33" s="1">
        <f>SUM(RawData[[#This Row],[Fixed manufact. costs]:[Financial costs II]])</f>
        <v>150987.57261025533</v>
      </c>
      <c r="O33" s="10">
        <v>101</v>
      </c>
      <c r="P33" s="1" t="s">
        <v>77</v>
      </c>
      <c r="Q33" s="1" t="str">
        <f>INDEX(Region_LT[#All],MATCH(RawData[[#This Row],[Region]],Region_LT[[#All],[RegionID]],0),1)</f>
        <v>East</v>
      </c>
      <c r="R33" s="4" t="str">
        <f>INDEX(ProductGroups_LT[#All],MATCH(RawData[[#This Row],[Prod.group]],ProductGroups_LT[[#All],[Product groups]],0),2)</f>
        <v>Accessories</v>
      </c>
      <c r="S33" s="3"/>
      <c r="T33" s="3"/>
      <c r="U33" s="3"/>
    </row>
    <row r="34" spans="1:21" x14ac:dyDescent="0.2">
      <c r="A34">
        <v>711</v>
      </c>
      <c r="B34" t="s">
        <v>2</v>
      </c>
      <c r="C34" t="s">
        <v>28</v>
      </c>
      <c r="D34">
        <v>3</v>
      </c>
      <c r="E34" s="1">
        <v>3832153</v>
      </c>
      <c r="F34" s="1">
        <v>1804896.96</v>
      </c>
      <c r="G34" s="1">
        <v>938486</v>
      </c>
      <c r="H34" s="1">
        <v>312828</v>
      </c>
      <c r="I34" s="1">
        <f>SUM(RawData[[#This Row],[Material costs]:[Indirect costs]])</f>
        <v>3056210.96</v>
      </c>
      <c r="J34" s="1">
        <v>42315.71268200042</v>
      </c>
      <c r="K34" s="1">
        <v>54524</v>
      </c>
      <c r="L34" s="1">
        <v>46464</v>
      </c>
      <c r="M34" s="1">
        <v>7269</v>
      </c>
      <c r="N34" s="1">
        <f>SUM(RawData[[#This Row],[Fixed manufact. costs]:[Financial costs II]])</f>
        <v>150572.71268200042</v>
      </c>
      <c r="O34" s="10">
        <v>102</v>
      </c>
      <c r="P34" s="1" t="s">
        <v>78</v>
      </c>
      <c r="Q34" s="1" t="str">
        <f>INDEX(Region_LT[#All],MATCH(RawData[[#This Row],[Region]],Region_LT[[#All],[RegionID]],0),1)</f>
        <v>West</v>
      </c>
      <c r="R34" s="4" t="str">
        <f>INDEX(ProductGroups_LT[#All],MATCH(RawData[[#This Row],[Prod.group]],ProductGroups_LT[[#All],[Product groups]],0),2)</f>
        <v>Accessories</v>
      </c>
      <c r="S34" s="3"/>
      <c r="T34" s="3"/>
      <c r="U34" s="3"/>
    </row>
    <row r="35" spans="1:21" x14ac:dyDescent="0.2">
      <c r="A35">
        <v>712</v>
      </c>
      <c r="B35" t="s">
        <v>1</v>
      </c>
      <c r="C35" t="s">
        <v>28</v>
      </c>
      <c r="D35">
        <v>2</v>
      </c>
      <c r="E35" s="1">
        <v>1256247</v>
      </c>
      <c r="F35" s="1">
        <v>591676.80000000005</v>
      </c>
      <c r="G35" s="1">
        <v>307652</v>
      </c>
      <c r="H35" s="1">
        <v>102550</v>
      </c>
      <c r="I35" s="1">
        <f>SUM(RawData[[#This Row],[Material costs]:[Indirect costs]])</f>
        <v>1001878.8</v>
      </c>
      <c r="J35" s="1">
        <v>41485.992825490604</v>
      </c>
      <c r="K35" s="1">
        <v>49190</v>
      </c>
      <c r="L35" s="1">
        <v>40300</v>
      </c>
      <c r="M35" s="1">
        <v>7665</v>
      </c>
      <c r="N35" s="1">
        <f>SUM(RawData[[#This Row],[Fixed manufact. costs]:[Financial costs II]])</f>
        <v>138640.9928254906</v>
      </c>
      <c r="O35" s="10">
        <v>103</v>
      </c>
      <c r="P35" s="1" t="s">
        <v>78</v>
      </c>
      <c r="Q35" s="1" t="str">
        <f>INDEX(Region_LT[#All],MATCH(RawData[[#This Row],[Region]],Region_LT[[#All],[RegionID]],0),1)</f>
        <v>South</v>
      </c>
      <c r="R35" s="4" t="str">
        <f>INDEX(ProductGroups_LT[#All],MATCH(RawData[[#This Row],[Prod.group]],ProductGroups_LT[[#All],[Product groups]],0),2)</f>
        <v>Accessories</v>
      </c>
      <c r="S35" s="3"/>
      <c r="T35" s="3"/>
      <c r="U35" s="3"/>
    </row>
    <row r="36" spans="1:21" x14ac:dyDescent="0.2">
      <c r="A36">
        <v>729</v>
      </c>
      <c r="B36" t="s">
        <v>8</v>
      </c>
      <c r="C36" t="s">
        <v>42</v>
      </c>
      <c r="D36">
        <v>4</v>
      </c>
      <c r="E36" s="1">
        <v>4205476</v>
      </c>
      <c r="F36" s="1">
        <v>2063258</v>
      </c>
      <c r="G36" s="1">
        <v>1029912</v>
      </c>
      <c r="H36" s="1">
        <v>343304</v>
      </c>
      <c r="I36" s="1">
        <f>SUM(RawData[[#This Row],[Material costs]:[Indirect costs]])</f>
        <v>3436474</v>
      </c>
      <c r="J36" s="1">
        <v>42730.572610255324</v>
      </c>
      <c r="K36" s="1">
        <v>59265</v>
      </c>
      <c r="L36" s="1">
        <v>43145</v>
      </c>
      <c r="M36" s="1">
        <v>8297</v>
      </c>
      <c r="N36" s="1">
        <f>SUM(RawData[[#This Row],[Fixed manufact. costs]:[Financial costs II]])</f>
        <v>153437.57261025533</v>
      </c>
      <c r="O36" s="10">
        <v>104</v>
      </c>
      <c r="P36" s="1" t="s">
        <v>78</v>
      </c>
      <c r="Q36" s="1" t="str">
        <f>INDEX(Region_LT[#All],MATCH(RawData[[#This Row],[Region]],Region_LT[[#All],[RegionID]],0),1)</f>
        <v>East</v>
      </c>
      <c r="R36" s="4" t="str">
        <f>INDEX(ProductGroups_LT[#All],MATCH(RawData[[#This Row],[Prod.group]],ProductGroups_LT[[#All],[Product groups]],0),2)</f>
        <v>Road bikes</v>
      </c>
      <c r="S36" s="3"/>
      <c r="T36" s="3"/>
      <c r="U36" s="3"/>
    </row>
    <row r="37" spans="1:21" x14ac:dyDescent="0.2">
      <c r="A37">
        <v>710</v>
      </c>
      <c r="B37" t="s">
        <v>14</v>
      </c>
      <c r="C37" t="s">
        <v>41</v>
      </c>
      <c r="D37">
        <v>1</v>
      </c>
      <c r="E37" s="1">
        <v>3464968</v>
      </c>
      <c r="F37" s="1">
        <v>1716954.55</v>
      </c>
      <c r="G37" s="1">
        <v>848563</v>
      </c>
      <c r="H37" s="1">
        <v>282854</v>
      </c>
      <c r="I37" s="1">
        <f>SUM(RawData[[#This Row],[Material costs]:[Indirect costs]])</f>
        <v>2848371.55</v>
      </c>
      <c r="J37" s="1">
        <v>43560.292466765131</v>
      </c>
      <c r="K37" s="1">
        <v>62228</v>
      </c>
      <c r="L37" s="1">
        <v>45990</v>
      </c>
      <c r="M37" s="1">
        <v>7665</v>
      </c>
      <c r="N37" s="1">
        <f>SUM(RawData[[#This Row],[Fixed manufact. costs]:[Financial costs II]])</f>
        <v>159443.29246676512</v>
      </c>
      <c r="O37" s="10">
        <v>111</v>
      </c>
      <c r="P37" s="1" t="s">
        <v>77</v>
      </c>
      <c r="Q37" s="1" t="str">
        <f>INDEX(Region_LT[#All],MATCH(RawData[[#This Row],[Region]],Region_LT[[#All],[RegionID]],0),1)</f>
        <v>North</v>
      </c>
      <c r="R37" s="4" t="str">
        <f>INDEX(ProductGroups_LT[#All],MATCH(RawData[[#This Row],[Prod.group]],ProductGroups_LT[[#All],[Product groups]],0),2)</f>
        <v>Mountain bikes</v>
      </c>
      <c r="S37" s="3"/>
      <c r="T37" s="3"/>
      <c r="U37" s="3"/>
    </row>
    <row r="38" spans="1:21" x14ac:dyDescent="0.2">
      <c r="A38">
        <v>709</v>
      </c>
      <c r="B38" t="s">
        <v>3</v>
      </c>
      <c r="C38" t="s">
        <v>41</v>
      </c>
      <c r="D38">
        <v>3</v>
      </c>
      <c r="E38" s="1">
        <v>1044035</v>
      </c>
      <c r="F38" s="1">
        <v>512216</v>
      </c>
      <c r="G38" s="1">
        <v>255682</v>
      </c>
      <c r="H38" s="1">
        <v>85227</v>
      </c>
      <c r="I38" s="1">
        <f>SUM(RawData[[#This Row],[Material costs]:[Indirect costs]])</f>
        <v>853125</v>
      </c>
      <c r="J38" s="1">
        <v>34433.374045157208</v>
      </c>
      <c r="K38" s="1">
        <v>58080</v>
      </c>
      <c r="L38" s="1">
        <v>39826</v>
      </c>
      <c r="M38" s="1">
        <v>7190</v>
      </c>
      <c r="N38" s="1">
        <f>SUM(RawData[[#This Row],[Fixed manufact. costs]:[Financial costs II]])</f>
        <v>139529.37404515722</v>
      </c>
      <c r="O38" s="10">
        <v>113</v>
      </c>
      <c r="P38" s="1" t="s">
        <v>77</v>
      </c>
      <c r="Q38" s="1" t="str">
        <f>INDEX(Region_LT[#All],MATCH(RawData[[#This Row],[Region]],Region_LT[[#All],[RegionID]],0),1)</f>
        <v>West</v>
      </c>
      <c r="R38" s="4" t="str">
        <f>INDEX(ProductGroups_LT[#All],MATCH(RawData[[#This Row],[Prod.group]],ProductGroups_LT[[#All],[Product groups]],0),2)</f>
        <v>Mountain bikes</v>
      </c>
      <c r="S38" s="3"/>
      <c r="T38" s="3"/>
      <c r="U38" s="3"/>
    </row>
    <row r="39" spans="1:21" x14ac:dyDescent="0.2">
      <c r="A39">
        <v>708</v>
      </c>
      <c r="B39" t="s">
        <v>6</v>
      </c>
      <c r="C39" t="s">
        <v>28</v>
      </c>
      <c r="D39">
        <v>4</v>
      </c>
      <c r="E39" s="1">
        <v>2171361</v>
      </c>
      <c r="F39" s="1">
        <v>1022684.16</v>
      </c>
      <c r="G39" s="1">
        <v>531761</v>
      </c>
      <c r="H39" s="1">
        <v>177253</v>
      </c>
      <c r="I39" s="1">
        <f>SUM(RawData[[#This Row],[Material costs]:[Indirect costs]])</f>
        <v>1731698.1600000001</v>
      </c>
      <c r="J39" s="1">
        <v>38167.113399451358</v>
      </c>
      <c r="K39" s="1">
        <v>61636</v>
      </c>
      <c r="L39" s="1">
        <v>46464</v>
      </c>
      <c r="M39" s="1">
        <v>8139</v>
      </c>
      <c r="N39" s="1">
        <f>SUM(RawData[[#This Row],[Fixed manufact. costs]:[Financial costs II]])</f>
        <v>154406.11339945137</v>
      </c>
      <c r="O39" s="10">
        <v>116</v>
      </c>
      <c r="P39" s="1" t="s">
        <v>77</v>
      </c>
      <c r="Q39" s="1" t="str">
        <f>INDEX(Region_LT[#All],MATCH(RawData[[#This Row],[Region]],Region_LT[[#All],[RegionID]],0),1)</f>
        <v>East</v>
      </c>
      <c r="R39" s="4" t="str">
        <f>INDEX(ProductGroups_LT[#All],MATCH(RawData[[#This Row],[Prod.group]],ProductGroups_LT[[#All],[Product groups]],0),2)</f>
        <v>Accessories</v>
      </c>
      <c r="S39" s="3"/>
      <c r="T39" s="3"/>
      <c r="U39" s="3"/>
    </row>
    <row r="40" spans="1:21" x14ac:dyDescent="0.2">
      <c r="A40">
        <v>711</v>
      </c>
      <c r="B40" t="s">
        <v>2</v>
      </c>
      <c r="C40" t="s">
        <v>28</v>
      </c>
      <c r="D40">
        <v>3</v>
      </c>
      <c r="E40" s="1">
        <v>2510657</v>
      </c>
      <c r="F40" s="1">
        <v>1207123.82</v>
      </c>
      <c r="G40" s="1">
        <v>614854</v>
      </c>
      <c r="H40" s="1">
        <v>204951</v>
      </c>
      <c r="I40" s="1">
        <f>SUM(RawData[[#This Row],[Material costs]:[Indirect costs]])</f>
        <v>2026928.82</v>
      </c>
      <c r="J40" s="1">
        <v>35677.95382992192</v>
      </c>
      <c r="K40" s="1">
        <v>55117</v>
      </c>
      <c r="L40" s="1">
        <v>48834</v>
      </c>
      <c r="M40" s="1">
        <v>7269</v>
      </c>
      <c r="N40" s="1">
        <f>SUM(RawData[[#This Row],[Fixed manufact. costs]:[Financial costs II]])</f>
        <v>146897.95382992193</v>
      </c>
      <c r="O40" s="10">
        <v>117</v>
      </c>
      <c r="P40" s="1" t="s">
        <v>77</v>
      </c>
      <c r="Q40" s="1" t="str">
        <f>INDEX(Region_LT[#All],MATCH(RawData[[#This Row],[Region]],Region_LT[[#All],[RegionID]],0),1)</f>
        <v>West</v>
      </c>
      <c r="R40" s="4" t="str">
        <f>INDEX(ProductGroups_LT[#All],MATCH(RawData[[#This Row],[Prod.group]],ProductGroups_LT[[#All],[Product groups]],0),2)</f>
        <v>Accessories</v>
      </c>
      <c r="S40" s="3"/>
      <c r="T40" s="3"/>
      <c r="U40" s="3"/>
    </row>
    <row r="41" spans="1:21" x14ac:dyDescent="0.2">
      <c r="A41">
        <v>716</v>
      </c>
      <c r="B41" t="s">
        <v>4</v>
      </c>
      <c r="C41" t="s">
        <v>28</v>
      </c>
      <c r="D41">
        <v>2</v>
      </c>
      <c r="E41" s="1">
        <v>2362298</v>
      </c>
      <c r="F41" s="1">
        <v>1182151.44</v>
      </c>
      <c r="G41" s="1">
        <v>578521</v>
      </c>
      <c r="H41" s="1">
        <v>192840</v>
      </c>
      <c r="I41" s="1">
        <f>SUM(RawData[[#This Row],[Material costs]:[Indirect costs]])</f>
        <v>1953512.44</v>
      </c>
      <c r="J41" s="1">
        <v>36507.673686431735</v>
      </c>
      <c r="K41" s="1">
        <v>59858</v>
      </c>
      <c r="L41" s="1">
        <v>41723</v>
      </c>
      <c r="M41" s="1">
        <v>7348</v>
      </c>
      <c r="N41" s="1">
        <f>SUM(RawData[[#This Row],[Fixed manufact. costs]:[Financial costs II]])</f>
        <v>145436.67368643172</v>
      </c>
      <c r="O41" s="10">
        <v>118</v>
      </c>
      <c r="P41" s="1" t="s">
        <v>77</v>
      </c>
      <c r="Q41" s="1" t="str">
        <f>INDEX(Region_LT[#All],MATCH(RawData[[#This Row],[Region]],Region_LT[[#All],[RegionID]],0),1)</f>
        <v>South</v>
      </c>
      <c r="R41" s="4" t="str">
        <f>INDEX(ProductGroups_LT[#All],MATCH(RawData[[#This Row],[Prod.group]],ProductGroups_LT[[#All],[Product groups]],0),2)</f>
        <v>Accessories</v>
      </c>
      <c r="S41" s="3"/>
      <c r="T41" s="3"/>
      <c r="U41" s="3"/>
    </row>
    <row r="42" spans="1:21" x14ac:dyDescent="0.2">
      <c r="A42">
        <v>714</v>
      </c>
      <c r="B42" t="s">
        <v>5</v>
      </c>
      <c r="C42" t="s">
        <v>28</v>
      </c>
      <c r="D42">
        <v>3</v>
      </c>
      <c r="E42" s="1">
        <v>1210703</v>
      </c>
      <c r="F42" s="1">
        <v>564285.75</v>
      </c>
      <c r="G42" s="1">
        <v>296498</v>
      </c>
      <c r="H42" s="1">
        <v>98832</v>
      </c>
      <c r="I42" s="1">
        <f>SUM(RawData[[#This Row],[Material costs]:[Indirect costs]])</f>
        <v>959615.75</v>
      </c>
      <c r="J42" s="1">
        <v>38167.113399451358</v>
      </c>
      <c r="K42" s="1">
        <v>57487</v>
      </c>
      <c r="L42" s="1">
        <v>45041</v>
      </c>
      <c r="M42" s="1">
        <v>6716</v>
      </c>
      <c r="N42" s="1">
        <f>SUM(RawData[[#This Row],[Fixed manufact. costs]:[Financial costs II]])</f>
        <v>147411.11339945137</v>
      </c>
      <c r="O42" s="10">
        <v>123</v>
      </c>
      <c r="P42" s="1" t="s">
        <v>78</v>
      </c>
      <c r="Q42" s="1" t="str">
        <f>INDEX(Region_LT[#All],MATCH(RawData[[#This Row],[Region]],Region_LT[[#All],[RegionID]],0),1)</f>
        <v>West</v>
      </c>
      <c r="R42" s="4" t="str">
        <f>INDEX(ProductGroups_LT[#All],MATCH(RawData[[#This Row],[Prod.group]],ProductGroups_LT[[#All],[Product groups]],0),2)</f>
        <v>Accessories</v>
      </c>
      <c r="S42" s="3"/>
      <c r="T42" s="3"/>
      <c r="U42" s="3"/>
    </row>
    <row r="43" spans="1:21" x14ac:dyDescent="0.2">
      <c r="A43">
        <v>709</v>
      </c>
      <c r="B43" t="s">
        <v>3</v>
      </c>
      <c r="C43" t="s">
        <v>41</v>
      </c>
      <c r="D43">
        <v>1</v>
      </c>
      <c r="E43" s="1">
        <v>1883652</v>
      </c>
      <c r="F43" s="1">
        <v>905659.16</v>
      </c>
      <c r="G43" s="1">
        <v>461302</v>
      </c>
      <c r="H43" s="1">
        <v>153767</v>
      </c>
      <c r="I43" s="1">
        <f>SUM(RawData[[#This Row],[Material costs]:[Indirect costs]])</f>
        <v>1520728.1600000001</v>
      </c>
      <c r="J43" s="1">
        <v>35263.093901667016</v>
      </c>
      <c r="K43" s="1">
        <v>58080</v>
      </c>
      <c r="L43" s="1">
        <v>43145</v>
      </c>
      <c r="M43" s="1">
        <v>7269</v>
      </c>
      <c r="N43" s="1">
        <f>SUM(RawData[[#This Row],[Fixed manufact. costs]:[Financial costs II]])</f>
        <v>143757.09390166702</v>
      </c>
      <c r="O43" s="10">
        <v>126</v>
      </c>
      <c r="P43" s="1" t="s">
        <v>77</v>
      </c>
      <c r="Q43" s="1" t="str">
        <f>INDEX(Region_LT[#All],MATCH(RawData[[#This Row],[Region]],Region_LT[[#All],[RegionID]],0),1)</f>
        <v>North</v>
      </c>
      <c r="R43" s="4" t="str">
        <f>INDEX(ProductGroups_LT[#All],MATCH(RawData[[#This Row],[Prod.group]],ProductGroups_LT[[#All],[Product groups]],0),2)</f>
        <v>Mountain bikes</v>
      </c>
      <c r="S43" s="3"/>
      <c r="T43" s="3"/>
      <c r="U43" s="3"/>
    </row>
    <row r="44" spans="1:21" x14ac:dyDescent="0.2">
      <c r="A44">
        <v>711</v>
      </c>
      <c r="B44" t="s">
        <v>2</v>
      </c>
      <c r="C44" t="s">
        <v>28</v>
      </c>
      <c r="D44">
        <v>3</v>
      </c>
      <c r="E44" s="1">
        <v>2767573</v>
      </c>
      <c r="F44" s="1">
        <v>1289914.75</v>
      </c>
      <c r="G44" s="1">
        <v>677772</v>
      </c>
      <c r="H44" s="1">
        <v>225924</v>
      </c>
      <c r="I44" s="1">
        <f>SUM(RawData[[#This Row],[Material costs]:[Indirect costs]])</f>
        <v>2193610.75</v>
      </c>
      <c r="J44" s="1">
        <v>36507.673686431735</v>
      </c>
      <c r="K44" s="1">
        <v>54524</v>
      </c>
      <c r="L44" s="1">
        <v>39826</v>
      </c>
      <c r="M44" s="1">
        <v>6795</v>
      </c>
      <c r="N44" s="1">
        <f>SUM(RawData[[#This Row],[Fixed manufact. costs]:[Financial costs II]])</f>
        <v>137652.67368643172</v>
      </c>
      <c r="O44" s="10">
        <v>130</v>
      </c>
      <c r="P44" s="1" t="s">
        <v>78</v>
      </c>
      <c r="Q44" s="1" t="str">
        <f>INDEX(Region_LT[#All],MATCH(RawData[[#This Row],[Region]],Region_LT[[#All],[RegionID]],0),1)</f>
        <v>West</v>
      </c>
      <c r="R44" s="4" t="str">
        <f>INDEX(ProductGroups_LT[#All],MATCH(RawData[[#This Row],[Prod.group]],ProductGroups_LT[[#All],[Product groups]],0),2)</f>
        <v>Accessories</v>
      </c>
      <c r="S44" s="3"/>
      <c r="T44" s="3"/>
      <c r="U44" s="3"/>
    </row>
    <row r="45" spans="1:21" x14ac:dyDescent="0.2">
      <c r="A45">
        <v>708</v>
      </c>
      <c r="B45" t="s">
        <v>6</v>
      </c>
      <c r="C45" t="s">
        <v>28</v>
      </c>
      <c r="D45">
        <v>1</v>
      </c>
      <c r="E45" s="1">
        <v>3494501</v>
      </c>
      <c r="F45" s="1">
        <v>1748732.88</v>
      </c>
      <c r="G45" s="1">
        <v>855796</v>
      </c>
      <c r="H45" s="1">
        <v>285265</v>
      </c>
      <c r="I45" s="1">
        <f>SUM(RawData[[#This Row],[Material costs]:[Indirect costs]])</f>
        <v>2889793.88</v>
      </c>
      <c r="J45" s="1">
        <v>40241.413040725885</v>
      </c>
      <c r="K45" s="1">
        <v>49190</v>
      </c>
      <c r="L45" s="1">
        <v>39826</v>
      </c>
      <c r="M45" s="1">
        <v>7427</v>
      </c>
      <c r="N45" s="1">
        <f>SUM(RawData[[#This Row],[Fixed manufact. costs]:[Financial costs II]])</f>
        <v>136684.41304072589</v>
      </c>
      <c r="O45" s="10">
        <v>131</v>
      </c>
      <c r="P45" s="1" t="s">
        <v>77</v>
      </c>
      <c r="Q45" s="1" t="str">
        <f>INDEX(Region_LT[#All],MATCH(RawData[[#This Row],[Region]],Region_LT[[#All],[RegionID]],0),1)</f>
        <v>North</v>
      </c>
      <c r="R45" s="4" t="str">
        <f>INDEX(ProductGroups_LT[#All],MATCH(RawData[[#This Row],[Prod.group]],ProductGroups_LT[[#All],[Product groups]],0),2)</f>
        <v>Accessories</v>
      </c>
      <c r="S45" s="3"/>
      <c r="T45" s="3"/>
      <c r="U45" s="3"/>
    </row>
    <row r="46" spans="1:21" x14ac:dyDescent="0.2">
      <c r="A46">
        <v>712</v>
      </c>
      <c r="B46" t="s">
        <v>1</v>
      </c>
      <c r="C46" t="s">
        <v>28</v>
      </c>
      <c r="D46">
        <v>3</v>
      </c>
      <c r="E46" s="1">
        <v>3148469</v>
      </c>
      <c r="F46" s="1">
        <v>1591017.31</v>
      </c>
      <c r="G46" s="1">
        <v>771053</v>
      </c>
      <c r="H46" s="1">
        <v>257017</v>
      </c>
      <c r="I46" s="1">
        <f>SUM(RawData[[#This Row],[Material costs]:[Indirect costs]])</f>
        <v>2619087.31</v>
      </c>
      <c r="J46" s="1">
        <v>36092.813758176824</v>
      </c>
      <c r="K46" s="1">
        <v>58673</v>
      </c>
      <c r="L46" s="1">
        <v>43145</v>
      </c>
      <c r="M46" s="1">
        <v>8060</v>
      </c>
      <c r="N46" s="1">
        <f>SUM(RawData[[#This Row],[Fixed manufact. costs]:[Financial costs II]])</f>
        <v>145970.81375817681</v>
      </c>
      <c r="O46" s="10">
        <v>132</v>
      </c>
      <c r="P46" s="1" t="s">
        <v>78</v>
      </c>
      <c r="Q46" s="1" t="str">
        <f>INDEX(Region_LT[#All],MATCH(RawData[[#This Row],[Region]],Region_LT[[#All],[RegionID]],0),1)</f>
        <v>West</v>
      </c>
      <c r="R46" s="4" t="str">
        <f>INDEX(ProductGroups_LT[#All],MATCH(RawData[[#This Row],[Prod.group]],ProductGroups_LT[[#All],[Product groups]],0),2)</f>
        <v>Accessories</v>
      </c>
      <c r="S46" s="3"/>
      <c r="T46" s="3"/>
      <c r="U46" s="3"/>
    </row>
    <row r="47" spans="1:21" x14ac:dyDescent="0.2">
      <c r="A47">
        <v>715</v>
      </c>
      <c r="B47" t="s">
        <v>7</v>
      </c>
      <c r="C47" t="s">
        <v>28</v>
      </c>
      <c r="D47">
        <v>2</v>
      </c>
      <c r="E47" s="1">
        <v>937019</v>
      </c>
      <c r="F47" s="1">
        <v>441323.52000000002</v>
      </c>
      <c r="G47" s="1">
        <v>229474</v>
      </c>
      <c r="H47" s="1">
        <v>76491</v>
      </c>
      <c r="I47" s="1">
        <f>SUM(RawData[[#This Row],[Material costs]:[Indirect costs]])</f>
        <v>747288.52</v>
      </c>
      <c r="J47" s="1">
        <v>38996.833255961174</v>
      </c>
      <c r="K47" s="1">
        <v>59858</v>
      </c>
      <c r="L47" s="1">
        <v>48834</v>
      </c>
      <c r="M47" s="1">
        <v>6637</v>
      </c>
      <c r="N47" s="1">
        <f>SUM(RawData[[#This Row],[Fixed manufact. costs]:[Financial costs II]])</f>
        <v>154325.83325596119</v>
      </c>
      <c r="O47" s="10">
        <v>137</v>
      </c>
      <c r="P47" s="1" t="s">
        <v>78</v>
      </c>
      <c r="Q47" s="1" t="str">
        <f>INDEX(Region_LT[#All],MATCH(RawData[[#This Row],[Region]],Region_LT[[#All],[RegionID]],0),1)</f>
        <v>South</v>
      </c>
      <c r="R47" s="4" t="str">
        <f>INDEX(ProductGroups_LT[#All],MATCH(RawData[[#This Row],[Prod.group]],ProductGroups_LT[[#All],[Product groups]],0),2)</f>
        <v>Accessories</v>
      </c>
      <c r="S47" s="3"/>
      <c r="T47" s="3"/>
      <c r="U47" s="3"/>
    </row>
    <row r="48" spans="1:21" x14ac:dyDescent="0.2">
      <c r="A48">
        <v>707</v>
      </c>
      <c r="B48" t="s">
        <v>13</v>
      </c>
      <c r="C48" t="s">
        <v>28</v>
      </c>
      <c r="D48">
        <v>2</v>
      </c>
      <c r="E48" s="1">
        <v>3486718</v>
      </c>
      <c r="F48" s="1">
        <v>1676413.48</v>
      </c>
      <c r="G48" s="1">
        <v>853890</v>
      </c>
      <c r="H48" s="1">
        <v>284630</v>
      </c>
      <c r="I48" s="1">
        <f>SUM(RawData[[#This Row],[Material costs]:[Indirect costs]])</f>
        <v>2814933.48</v>
      </c>
      <c r="J48" s="1">
        <v>40241.413040725885</v>
      </c>
      <c r="K48" s="1">
        <v>55709</v>
      </c>
      <c r="L48" s="1">
        <v>45990</v>
      </c>
      <c r="M48" s="1">
        <v>7111</v>
      </c>
      <c r="N48" s="1">
        <f>SUM(RawData[[#This Row],[Fixed manufact. costs]:[Financial costs II]])</f>
        <v>149051.41304072589</v>
      </c>
      <c r="O48" s="10">
        <v>138</v>
      </c>
      <c r="P48" s="1" t="s">
        <v>78</v>
      </c>
      <c r="Q48" s="1" t="str">
        <f>INDEX(Region_LT[#All],MATCH(RawData[[#This Row],[Region]],Region_LT[[#All],[RegionID]],0),1)</f>
        <v>South</v>
      </c>
      <c r="R48" s="4" t="str">
        <f>INDEX(ProductGroups_LT[#All],MATCH(RawData[[#This Row],[Prod.group]],ProductGroups_LT[[#All],[Product groups]],0),2)</f>
        <v>Accessories</v>
      </c>
      <c r="S48" s="3"/>
      <c r="T48" s="3"/>
      <c r="U48" s="3"/>
    </row>
    <row r="49" spans="1:21" x14ac:dyDescent="0.2">
      <c r="A49">
        <v>729</v>
      </c>
      <c r="B49" t="s">
        <v>8</v>
      </c>
      <c r="C49" t="s">
        <v>42</v>
      </c>
      <c r="D49">
        <v>1</v>
      </c>
      <c r="E49" s="1">
        <v>3196499</v>
      </c>
      <c r="F49" s="1">
        <v>1583923.41</v>
      </c>
      <c r="G49" s="1">
        <v>782816</v>
      </c>
      <c r="H49" s="1">
        <v>260938</v>
      </c>
      <c r="I49" s="1">
        <f>SUM(RawData[[#This Row],[Material costs]:[Indirect costs]])</f>
        <v>2627677.41</v>
      </c>
      <c r="J49" s="1">
        <v>36092.813758176824</v>
      </c>
      <c r="K49" s="1">
        <v>57487</v>
      </c>
      <c r="L49" s="1">
        <v>46464</v>
      </c>
      <c r="M49" s="1">
        <v>7190</v>
      </c>
      <c r="N49" s="1">
        <f>SUM(RawData[[#This Row],[Fixed manufact. costs]:[Financial costs II]])</f>
        <v>147233.81375817681</v>
      </c>
      <c r="O49" s="10">
        <v>139</v>
      </c>
      <c r="P49" s="1" t="s">
        <v>78</v>
      </c>
      <c r="Q49" s="1" t="str">
        <f>INDEX(Region_LT[#All],MATCH(RawData[[#This Row],[Region]],Region_LT[[#All],[RegionID]],0),1)</f>
        <v>North</v>
      </c>
      <c r="R49" s="4" t="str">
        <f>INDEX(ProductGroups_LT[#All],MATCH(RawData[[#This Row],[Prod.group]],ProductGroups_LT[[#All],[Product groups]],0),2)</f>
        <v>Road bikes</v>
      </c>
      <c r="S49" s="3"/>
      <c r="T49" s="3"/>
      <c r="U49" s="3"/>
    </row>
    <row r="50" spans="1:21" x14ac:dyDescent="0.2">
      <c r="A50">
        <v>715</v>
      </c>
      <c r="B50" t="s">
        <v>7</v>
      </c>
      <c r="C50" t="s">
        <v>28</v>
      </c>
      <c r="D50">
        <v>4</v>
      </c>
      <c r="E50" s="1">
        <v>1952671</v>
      </c>
      <c r="F50" s="1">
        <v>977164.08</v>
      </c>
      <c r="G50" s="1">
        <v>478205</v>
      </c>
      <c r="H50" s="1">
        <v>159401</v>
      </c>
      <c r="I50" s="1">
        <f>SUM(RawData[[#This Row],[Material costs]:[Indirect costs]])</f>
        <v>1614770.08</v>
      </c>
      <c r="J50" s="1">
        <v>38996.833255961174</v>
      </c>
      <c r="K50" s="1">
        <v>58673</v>
      </c>
      <c r="L50" s="1">
        <v>45041</v>
      </c>
      <c r="M50" s="1">
        <v>8060</v>
      </c>
      <c r="N50" s="1">
        <f>SUM(RawData[[#This Row],[Fixed manufact. costs]:[Financial costs II]])</f>
        <v>150770.83325596119</v>
      </c>
      <c r="O50" s="10">
        <v>141</v>
      </c>
      <c r="P50" s="1" t="s">
        <v>78</v>
      </c>
      <c r="Q50" s="1" t="str">
        <f>INDEX(Region_LT[#All],MATCH(RawData[[#This Row],[Region]],Region_LT[[#All],[RegionID]],0),1)</f>
        <v>East</v>
      </c>
      <c r="R50" s="4" t="str">
        <f>INDEX(ProductGroups_LT[#All],MATCH(RawData[[#This Row],[Prod.group]],ProductGroups_LT[[#All],[Product groups]],0),2)</f>
        <v>Accessories</v>
      </c>
      <c r="S50" s="3"/>
      <c r="T50" s="3"/>
      <c r="U50" s="3"/>
    </row>
    <row r="51" spans="1:21" x14ac:dyDescent="0.2">
      <c r="A51">
        <v>711</v>
      </c>
      <c r="B51" t="s">
        <v>2</v>
      </c>
      <c r="C51" t="s">
        <v>28</v>
      </c>
      <c r="D51">
        <v>1</v>
      </c>
      <c r="E51" s="1">
        <v>3539859</v>
      </c>
      <c r="F51" s="1">
        <v>1701964.04</v>
      </c>
      <c r="G51" s="1">
        <v>866904</v>
      </c>
      <c r="H51" s="1">
        <v>288968</v>
      </c>
      <c r="I51" s="1">
        <f>SUM(RawData[[#This Row],[Material costs]:[Indirect costs]])</f>
        <v>2857836.04</v>
      </c>
      <c r="J51" s="1">
        <v>35263.093901667016</v>
      </c>
      <c r="K51" s="1">
        <v>53931</v>
      </c>
      <c r="L51" s="1">
        <v>43145</v>
      </c>
      <c r="M51" s="1">
        <v>8218</v>
      </c>
      <c r="N51" s="1">
        <f>SUM(RawData[[#This Row],[Fixed manufact. costs]:[Financial costs II]])</f>
        <v>140557.09390166702</v>
      </c>
      <c r="O51" s="10">
        <v>142</v>
      </c>
      <c r="P51" s="1" t="s">
        <v>78</v>
      </c>
      <c r="Q51" s="1" t="str">
        <f>INDEX(Region_LT[#All],MATCH(RawData[[#This Row],[Region]],Region_LT[[#All],[RegionID]],0),1)</f>
        <v>North</v>
      </c>
      <c r="R51" s="4" t="str">
        <f>INDEX(ProductGroups_LT[#All],MATCH(RawData[[#This Row],[Prod.group]],ProductGroups_LT[[#All],[Product groups]],0),2)</f>
        <v>Accessories</v>
      </c>
      <c r="S51" s="3"/>
      <c r="T51" s="3"/>
      <c r="U51" s="3"/>
    </row>
    <row r="52" spans="1:21" x14ac:dyDescent="0.2">
      <c r="A52">
        <v>708</v>
      </c>
      <c r="B52" t="s">
        <v>6</v>
      </c>
      <c r="C52" t="s">
        <v>28</v>
      </c>
      <c r="D52">
        <v>3</v>
      </c>
      <c r="E52" s="1">
        <v>4294472</v>
      </c>
      <c r="F52" s="1">
        <v>2149058.4</v>
      </c>
      <c r="G52" s="1">
        <v>1051707</v>
      </c>
      <c r="H52" s="1">
        <v>350569</v>
      </c>
      <c r="I52" s="1">
        <f>SUM(RawData[[#This Row],[Material costs]:[Indirect costs]])</f>
        <v>3551334.3999999999</v>
      </c>
      <c r="J52" s="1">
        <v>35677.95382992192</v>
      </c>
      <c r="K52" s="1">
        <v>60451</v>
      </c>
      <c r="L52" s="1">
        <v>49783</v>
      </c>
      <c r="M52" s="1">
        <v>7269</v>
      </c>
      <c r="N52" s="1">
        <f>SUM(RawData[[#This Row],[Fixed manufact. costs]:[Financial costs II]])</f>
        <v>153180.95382992193</v>
      </c>
      <c r="O52" s="10">
        <v>144</v>
      </c>
      <c r="P52" s="1" t="s">
        <v>78</v>
      </c>
      <c r="Q52" s="1" t="str">
        <f>INDEX(Region_LT[#All],MATCH(RawData[[#This Row],[Region]],Region_LT[[#All],[RegionID]],0),1)</f>
        <v>West</v>
      </c>
      <c r="R52" s="4" t="str">
        <f>INDEX(ProductGroups_LT[#All],MATCH(RawData[[#This Row],[Prod.group]],ProductGroups_LT[[#All],[Product groups]],0),2)</f>
        <v>Accessories</v>
      </c>
      <c r="S52" s="3"/>
      <c r="T52" s="3"/>
      <c r="U52" s="3"/>
    </row>
    <row r="53" spans="1:21" x14ac:dyDescent="0.2">
      <c r="A53">
        <v>712</v>
      </c>
      <c r="B53" t="s">
        <v>1</v>
      </c>
      <c r="C53" t="s">
        <v>28</v>
      </c>
      <c r="D53">
        <v>4</v>
      </c>
      <c r="E53" s="1">
        <v>1282564</v>
      </c>
      <c r="F53" s="1">
        <v>616656.18000000005</v>
      </c>
      <c r="G53" s="1">
        <v>314097</v>
      </c>
      <c r="H53" s="1">
        <v>104699</v>
      </c>
      <c r="I53" s="1">
        <f>SUM(RawData[[#This Row],[Material costs]:[Indirect costs]])</f>
        <v>1035452.18</v>
      </c>
      <c r="J53" s="1">
        <v>39826.553112470981</v>
      </c>
      <c r="K53" s="1">
        <v>58673</v>
      </c>
      <c r="L53" s="1">
        <v>40300</v>
      </c>
      <c r="M53" s="1">
        <v>6953</v>
      </c>
      <c r="N53" s="1">
        <f>SUM(RawData[[#This Row],[Fixed manufact. costs]:[Financial costs II]])</f>
        <v>145752.55311247098</v>
      </c>
      <c r="O53" s="10">
        <v>147</v>
      </c>
      <c r="P53" s="1" t="s">
        <v>78</v>
      </c>
      <c r="Q53" s="1" t="str">
        <f>INDEX(Region_LT[#All],MATCH(RawData[[#This Row],[Region]],Region_LT[[#All],[RegionID]],0),1)</f>
        <v>East</v>
      </c>
      <c r="R53" s="4" t="str">
        <f>INDEX(ProductGroups_LT[#All],MATCH(RawData[[#This Row],[Prod.group]],ProductGroups_LT[[#All],[Product groups]],0),2)</f>
        <v>Accessories</v>
      </c>
      <c r="S53" s="3"/>
      <c r="T53" s="3"/>
      <c r="U53" s="3"/>
    </row>
    <row r="54" spans="1:21" x14ac:dyDescent="0.2">
      <c r="A54">
        <v>709</v>
      </c>
      <c r="B54" t="s">
        <v>3</v>
      </c>
      <c r="C54" t="s">
        <v>41</v>
      </c>
      <c r="D54">
        <v>2</v>
      </c>
      <c r="E54" s="1">
        <v>4131606</v>
      </c>
      <c r="F54" s="1">
        <v>1925665.2</v>
      </c>
      <c r="G54" s="1">
        <v>1011821</v>
      </c>
      <c r="H54" s="1">
        <v>337273</v>
      </c>
      <c r="I54" s="1">
        <f>SUM(RawData[[#This Row],[Material costs]:[Indirect costs]])</f>
        <v>3274759.2</v>
      </c>
      <c r="J54" s="1">
        <v>39826.553112470981</v>
      </c>
      <c r="K54" s="1">
        <v>61636</v>
      </c>
      <c r="L54" s="1">
        <v>49783</v>
      </c>
      <c r="M54" s="1">
        <v>8139</v>
      </c>
      <c r="N54" s="1">
        <f>SUM(RawData[[#This Row],[Fixed manufact. costs]:[Financial costs II]])</f>
        <v>159384.55311247098</v>
      </c>
      <c r="O54" s="10">
        <v>150</v>
      </c>
      <c r="P54" s="1" t="s">
        <v>78</v>
      </c>
      <c r="Q54" s="1" t="str">
        <f>INDEX(Region_LT[#All],MATCH(RawData[[#This Row],[Region]],Region_LT[[#All],[RegionID]],0),1)</f>
        <v>South</v>
      </c>
      <c r="R54" s="4" t="str">
        <f>INDEX(ProductGroups_LT[#All],MATCH(RawData[[#This Row],[Prod.group]],ProductGroups_LT[[#All],[Product groups]],0),2)</f>
        <v>Mountain bikes</v>
      </c>
      <c r="S54" s="3"/>
      <c r="T54" s="3"/>
      <c r="U54" s="3"/>
    </row>
    <row r="55" spans="1:21" x14ac:dyDescent="0.2">
      <c r="A55">
        <v>710</v>
      </c>
      <c r="B55" t="s">
        <v>14</v>
      </c>
      <c r="C55" t="s">
        <v>41</v>
      </c>
      <c r="D55">
        <v>1</v>
      </c>
      <c r="E55" s="1">
        <v>1487573</v>
      </c>
      <c r="F55" s="1">
        <v>722522.79</v>
      </c>
      <c r="G55" s="1">
        <v>364303</v>
      </c>
      <c r="H55" s="1">
        <v>121434</v>
      </c>
      <c r="I55" s="1">
        <f>SUM(RawData[[#This Row],[Material costs]:[Indirect costs]])</f>
        <v>1208259.79</v>
      </c>
      <c r="J55" s="1">
        <v>38581.973327706262</v>
      </c>
      <c r="K55" s="1">
        <v>54524</v>
      </c>
      <c r="L55" s="1">
        <v>42197</v>
      </c>
      <c r="M55" s="1">
        <v>6716</v>
      </c>
      <c r="N55" s="1">
        <f>SUM(RawData[[#This Row],[Fixed manufact. costs]:[Financial costs II]])</f>
        <v>142018.97332770628</v>
      </c>
      <c r="O55" s="10">
        <v>152</v>
      </c>
      <c r="P55" s="1" t="s">
        <v>78</v>
      </c>
      <c r="Q55" s="1" t="str">
        <f>INDEX(Region_LT[#All],MATCH(RawData[[#This Row],[Region]],Region_LT[[#All],[RegionID]],0),1)</f>
        <v>North</v>
      </c>
      <c r="R55" s="4" t="str">
        <f>INDEX(ProductGroups_LT[#All],MATCH(RawData[[#This Row],[Prod.group]],ProductGroups_LT[[#All],[Product groups]],0),2)</f>
        <v>Mountain bikes</v>
      </c>
      <c r="S55" s="3"/>
      <c r="T55" s="3"/>
      <c r="U55" s="3"/>
    </row>
    <row r="56" spans="1:21" x14ac:dyDescent="0.2">
      <c r="A56">
        <v>712</v>
      </c>
      <c r="B56" t="s">
        <v>1</v>
      </c>
      <c r="C56" t="s">
        <v>28</v>
      </c>
      <c r="D56">
        <v>2</v>
      </c>
      <c r="E56" s="1">
        <v>2826036</v>
      </c>
      <c r="F56" s="1">
        <v>1317162.6499999999</v>
      </c>
      <c r="G56" s="1">
        <v>692090</v>
      </c>
      <c r="H56" s="1">
        <v>230696</v>
      </c>
      <c r="I56" s="1">
        <f>SUM(RawData[[#This Row],[Material costs]:[Indirect costs]])</f>
        <v>2239948.65</v>
      </c>
      <c r="J56" s="1">
        <v>41485.992825490604</v>
      </c>
      <c r="K56" s="1">
        <v>53339</v>
      </c>
      <c r="L56" s="1">
        <v>46938</v>
      </c>
      <c r="M56" s="1">
        <v>8139</v>
      </c>
      <c r="N56" s="1">
        <f>SUM(RawData[[#This Row],[Fixed manufact. costs]:[Financial costs II]])</f>
        <v>149901.9928254906</v>
      </c>
      <c r="O56" s="10">
        <v>155</v>
      </c>
      <c r="P56" s="1" t="s">
        <v>77</v>
      </c>
      <c r="Q56" s="1" t="str">
        <f>INDEX(Region_LT[#All],MATCH(RawData[[#This Row],[Region]],Region_LT[[#All],[RegionID]],0),1)</f>
        <v>South</v>
      </c>
      <c r="R56" s="4" t="str">
        <f>INDEX(ProductGroups_LT[#All],MATCH(RawData[[#This Row],[Prod.group]],ProductGroups_LT[[#All],[Product groups]],0),2)</f>
        <v>Accessories</v>
      </c>
      <c r="S56" s="3"/>
      <c r="T56" s="3"/>
      <c r="U56" s="3"/>
    </row>
    <row r="57" spans="1:21" x14ac:dyDescent="0.2">
      <c r="A57">
        <v>729</v>
      </c>
      <c r="B57" t="s">
        <v>8</v>
      </c>
      <c r="C57" t="s">
        <v>42</v>
      </c>
      <c r="D57">
        <v>1</v>
      </c>
      <c r="E57" s="1">
        <v>2310189</v>
      </c>
      <c r="F57" s="1">
        <v>1088070.72</v>
      </c>
      <c r="G57" s="1">
        <v>565760</v>
      </c>
      <c r="H57" s="1">
        <v>188586</v>
      </c>
      <c r="I57" s="1">
        <f>SUM(RawData[[#This Row],[Material costs]:[Indirect costs]])</f>
        <v>1842416.72</v>
      </c>
      <c r="J57" s="1">
        <v>43145.432538510227</v>
      </c>
      <c r="K57" s="1">
        <v>49783</v>
      </c>
      <c r="L57" s="1">
        <v>45516</v>
      </c>
      <c r="M57" s="1">
        <v>7506</v>
      </c>
      <c r="N57" s="1">
        <f>SUM(RawData[[#This Row],[Fixed manufact. costs]:[Financial costs II]])</f>
        <v>145950.43253851024</v>
      </c>
      <c r="O57" s="10">
        <v>157</v>
      </c>
      <c r="P57" s="1" t="s">
        <v>77</v>
      </c>
      <c r="Q57" s="1" t="str">
        <f>INDEX(Region_LT[#All],MATCH(RawData[[#This Row],[Region]],Region_LT[[#All],[RegionID]],0),1)</f>
        <v>North</v>
      </c>
      <c r="R57" s="4" t="str">
        <f>INDEX(ProductGroups_LT[#All],MATCH(RawData[[#This Row],[Prod.group]],ProductGroups_LT[[#All],[Product groups]],0),2)</f>
        <v>Road bikes</v>
      </c>
      <c r="S57" s="3"/>
      <c r="T57" s="3"/>
      <c r="U57" s="3"/>
    </row>
    <row r="58" spans="1:21" x14ac:dyDescent="0.2">
      <c r="A58">
        <v>707</v>
      </c>
      <c r="B58" t="s">
        <v>13</v>
      </c>
      <c r="C58" t="s">
        <v>28</v>
      </c>
      <c r="D58">
        <v>4</v>
      </c>
      <c r="E58" s="1">
        <v>1316615</v>
      </c>
      <c r="F58" s="1">
        <v>665325.41</v>
      </c>
      <c r="G58" s="1">
        <v>322436</v>
      </c>
      <c r="H58" s="1">
        <v>107478</v>
      </c>
      <c r="I58" s="1">
        <f>SUM(RawData[[#This Row],[Material costs]:[Indirect costs]])</f>
        <v>1095239.4100000001</v>
      </c>
      <c r="J58" s="1">
        <v>42315.71268200042</v>
      </c>
      <c r="K58" s="1">
        <v>55709</v>
      </c>
      <c r="L58" s="1">
        <v>40300</v>
      </c>
      <c r="M58" s="1">
        <v>7586</v>
      </c>
      <c r="N58" s="1">
        <f>SUM(RawData[[#This Row],[Fixed manufact. costs]:[Financial costs II]])</f>
        <v>145910.71268200042</v>
      </c>
      <c r="O58" s="10">
        <v>158</v>
      </c>
      <c r="P58" s="1" t="s">
        <v>78</v>
      </c>
      <c r="Q58" s="1" t="str">
        <f>INDEX(Region_LT[#All],MATCH(RawData[[#This Row],[Region]],Region_LT[[#All],[RegionID]],0),1)</f>
        <v>East</v>
      </c>
      <c r="R58" s="4" t="str">
        <f>INDEX(ProductGroups_LT[#All],MATCH(RawData[[#This Row],[Prod.group]],ProductGroups_LT[[#All],[Product groups]],0),2)</f>
        <v>Accessories</v>
      </c>
      <c r="S58" s="3"/>
      <c r="T58" s="3"/>
      <c r="U58" s="3"/>
    </row>
    <row r="59" spans="1:21" x14ac:dyDescent="0.2">
      <c r="A59">
        <v>708</v>
      </c>
      <c r="B59" t="s">
        <v>6</v>
      </c>
      <c r="C59" t="s">
        <v>28</v>
      </c>
      <c r="D59">
        <v>3</v>
      </c>
      <c r="E59" s="1">
        <v>1271786</v>
      </c>
      <c r="F59" s="1">
        <v>630192.53</v>
      </c>
      <c r="G59" s="1">
        <v>311457</v>
      </c>
      <c r="H59" s="1">
        <v>103819</v>
      </c>
      <c r="I59" s="1">
        <f>SUM(RawData[[#This Row],[Material costs]:[Indirect costs]])</f>
        <v>1045468.53</v>
      </c>
      <c r="J59" s="1">
        <v>36922.533614686647</v>
      </c>
      <c r="K59" s="1">
        <v>49190</v>
      </c>
      <c r="L59" s="1">
        <v>41248</v>
      </c>
      <c r="M59" s="1">
        <v>8218</v>
      </c>
      <c r="N59" s="1">
        <f>SUM(RawData[[#This Row],[Fixed manufact. costs]:[Financial costs II]])</f>
        <v>135578.53361468663</v>
      </c>
      <c r="O59" s="10">
        <v>161</v>
      </c>
      <c r="P59" s="1" t="s">
        <v>77</v>
      </c>
      <c r="Q59" s="1" t="str">
        <f>INDEX(Region_LT[#All],MATCH(RawData[[#This Row],[Region]],Region_LT[[#All],[RegionID]],0),1)</f>
        <v>West</v>
      </c>
      <c r="R59" s="4" t="str">
        <f>INDEX(ProductGroups_LT[#All],MATCH(RawData[[#This Row],[Prod.group]],ProductGroups_LT[[#All],[Product groups]],0),2)</f>
        <v>Accessories</v>
      </c>
      <c r="S59" s="3"/>
      <c r="T59" s="3"/>
      <c r="U59" s="3"/>
    </row>
    <row r="60" spans="1:21" x14ac:dyDescent="0.2">
      <c r="A60">
        <v>715</v>
      </c>
      <c r="B60" t="s">
        <v>7</v>
      </c>
      <c r="C60" t="s">
        <v>28</v>
      </c>
      <c r="D60">
        <v>1</v>
      </c>
      <c r="E60" s="1">
        <v>3312691</v>
      </c>
      <c r="F60" s="1">
        <v>1543983.7</v>
      </c>
      <c r="G60" s="1">
        <v>811271</v>
      </c>
      <c r="H60" s="1">
        <v>270423</v>
      </c>
      <c r="I60" s="1">
        <f>SUM(RawData[[#This Row],[Material costs]:[Indirect costs]])</f>
        <v>2625677.7000000002</v>
      </c>
      <c r="J60" s="1">
        <v>35263.093901667016</v>
      </c>
      <c r="K60" s="1">
        <v>53339</v>
      </c>
      <c r="L60" s="1">
        <v>43619</v>
      </c>
      <c r="M60" s="1">
        <v>7506</v>
      </c>
      <c r="N60" s="1">
        <f>SUM(RawData[[#This Row],[Fixed manufact. costs]:[Financial costs II]])</f>
        <v>139727.09390166702</v>
      </c>
      <c r="O60" s="10">
        <v>163</v>
      </c>
      <c r="P60" s="1" t="s">
        <v>77</v>
      </c>
      <c r="Q60" s="1" t="str">
        <f>INDEX(Region_LT[#All],MATCH(RawData[[#This Row],[Region]],Region_LT[[#All],[RegionID]],0),1)</f>
        <v>North</v>
      </c>
      <c r="R60" s="4" t="str">
        <f>INDEX(ProductGroups_LT[#All],MATCH(RawData[[#This Row],[Prod.group]],ProductGroups_LT[[#All],[Product groups]],0),2)</f>
        <v>Accessories</v>
      </c>
      <c r="S60" s="3"/>
      <c r="T60" s="3"/>
      <c r="U60" s="3"/>
    </row>
    <row r="61" spans="1:21" x14ac:dyDescent="0.2">
      <c r="A61">
        <v>716</v>
      </c>
      <c r="B61" t="s">
        <v>4</v>
      </c>
      <c r="C61" t="s">
        <v>28</v>
      </c>
      <c r="D61">
        <v>4</v>
      </c>
      <c r="E61" s="1">
        <v>3257613</v>
      </c>
      <c r="F61" s="1">
        <v>1598224</v>
      </c>
      <c r="G61" s="1">
        <v>797782</v>
      </c>
      <c r="H61" s="1">
        <v>265927</v>
      </c>
      <c r="I61" s="1">
        <f>SUM(RawData[[#This Row],[Material costs]:[Indirect costs]])</f>
        <v>2661933</v>
      </c>
      <c r="J61" s="1">
        <v>37337.393542941551</v>
      </c>
      <c r="K61" s="1">
        <v>52153</v>
      </c>
      <c r="L61" s="1">
        <v>45041</v>
      </c>
      <c r="M61" s="1">
        <v>7190</v>
      </c>
      <c r="N61" s="1">
        <f>SUM(RawData[[#This Row],[Fixed manufact. costs]:[Financial costs II]])</f>
        <v>141721.39354294154</v>
      </c>
      <c r="O61" s="10">
        <v>167</v>
      </c>
      <c r="P61" s="1" t="s">
        <v>78</v>
      </c>
      <c r="Q61" s="1" t="str">
        <f>INDEX(Region_LT[#All],MATCH(RawData[[#This Row],[Region]],Region_LT[[#All],[RegionID]],0),1)</f>
        <v>East</v>
      </c>
      <c r="R61" s="4" t="str">
        <f>INDEX(ProductGroups_LT[#All],MATCH(RawData[[#This Row],[Prod.group]],ProductGroups_LT[[#All],[Product groups]],0),2)</f>
        <v>Accessories</v>
      </c>
      <c r="S61" s="3"/>
      <c r="T61" s="3"/>
      <c r="U61" s="3"/>
    </row>
    <row r="62" spans="1:21" x14ac:dyDescent="0.2">
      <c r="A62">
        <v>715</v>
      </c>
      <c r="B62" t="s">
        <v>7</v>
      </c>
      <c r="C62" t="s">
        <v>28</v>
      </c>
      <c r="D62">
        <v>3</v>
      </c>
      <c r="E62" s="1">
        <v>3658763</v>
      </c>
      <c r="F62" s="1">
        <v>1795033</v>
      </c>
      <c r="G62" s="1">
        <v>896023</v>
      </c>
      <c r="H62" s="1">
        <v>298674</v>
      </c>
      <c r="I62" s="1">
        <f>SUM(RawData[[#This Row],[Material costs]:[Indirect costs]])</f>
        <v>2989730</v>
      </c>
      <c r="J62" s="1">
        <v>42315.71268200042</v>
      </c>
      <c r="K62" s="1">
        <v>57487</v>
      </c>
      <c r="L62" s="1">
        <v>47886</v>
      </c>
      <c r="M62" s="1">
        <v>7823</v>
      </c>
      <c r="N62" s="1">
        <f>SUM(RawData[[#This Row],[Fixed manufact. costs]:[Financial costs II]])</f>
        <v>155511.71268200042</v>
      </c>
      <c r="O62" s="10">
        <v>169</v>
      </c>
      <c r="P62" s="1" t="s">
        <v>78</v>
      </c>
      <c r="Q62" s="1" t="str">
        <f>INDEX(Region_LT[#All],MATCH(RawData[[#This Row],[Region]],Region_LT[[#All],[RegionID]],0),1)</f>
        <v>West</v>
      </c>
      <c r="R62" s="4" t="str">
        <f>INDEX(ProductGroups_LT[#All],MATCH(RawData[[#This Row],[Prod.group]],ProductGroups_LT[[#All],[Product groups]],0),2)</f>
        <v>Accessories</v>
      </c>
      <c r="S62" s="3"/>
      <c r="T62" s="3"/>
      <c r="U62" s="3"/>
    </row>
    <row r="63" spans="1:21" x14ac:dyDescent="0.2">
      <c r="A63">
        <v>707</v>
      </c>
      <c r="B63" t="s">
        <v>13</v>
      </c>
      <c r="C63" t="s">
        <v>28</v>
      </c>
      <c r="D63">
        <v>4</v>
      </c>
      <c r="E63" s="1">
        <v>3264567</v>
      </c>
      <c r="F63" s="1">
        <v>1521554.2</v>
      </c>
      <c r="G63" s="1">
        <v>799485</v>
      </c>
      <c r="H63" s="1">
        <v>266495</v>
      </c>
      <c r="I63" s="1">
        <f>SUM(RawData[[#This Row],[Material costs]:[Indirect costs]])</f>
        <v>2587534.2000000002</v>
      </c>
      <c r="J63" s="1">
        <v>34433.374045157208</v>
      </c>
      <c r="K63" s="1">
        <v>55117</v>
      </c>
      <c r="L63" s="1">
        <v>44093</v>
      </c>
      <c r="M63" s="1">
        <v>7586</v>
      </c>
      <c r="N63" s="1">
        <f>SUM(RawData[[#This Row],[Fixed manufact. costs]:[Financial costs II]])</f>
        <v>141229.37404515722</v>
      </c>
      <c r="O63" s="10">
        <v>173</v>
      </c>
      <c r="P63" s="1" t="s">
        <v>78</v>
      </c>
      <c r="Q63" s="1" t="str">
        <f>INDEX(Region_LT[#All],MATCH(RawData[[#This Row],[Region]],Region_LT[[#All],[RegionID]],0),1)</f>
        <v>East</v>
      </c>
      <c r="R63" s="4" t="str">
        <f>INDEX(ProductGroups_LT[#All],MATCH(RawData[[#This Row],[Prod.group]],ProductGroups_LT[[#All],[Product groups]],0),2)</f>
        <v>Accessories</v>
      </c>
      <c r="S63" s="3"/>
      <c r="T63" s="3"/>
      <c r="U63" s="3"/>
    </row>
    <row r="64" spans="1:21" x14ac:dyDescent="0.2">
      <c r="A64">
        <v>725</v>
      </c>
      <c r="B64" t="s">
        <v>11</v>
      </c>
      <c r="C64" t="s">
        <v>42</v>
      </c>
      <c r="D64">
        <v>2</v>
      </c>
      <c r="E64" s="1">
        <v>1472388</v>
      </c>
      <c r="F64" s="1">
        <v>722371</v>
      </c>
      <c r="G64" s="1">
        <v>360584</v>
      </c>
      <c r="H64" s="1">
        <v>120194</v>
      </c>
      <c r="I64" s="1">
        <f>SUM(RawData[[#This Row],[Material costs]:[Indirect costs]])</f>
        <v>1203149</v>
      </c>
      <c r="J64" s="1">
        <v>36922.533614686647</v>
      </c>
      <c r="K64" s="1">
        <v>55117</v>
      </c>
      <c r="L64" s="1">
        <v>45516</v>
      </c>
      <c r="M64" s="1">
        <v>7111</v>
      </c>
      <c r="N64" s="1">
        <f>SUM(RawData[[#This Row],[Fixed manufact. costs]:[Financial costs II]])</f>
        <v>144666.53361468663</v>
      </c>
      <c r="O64" s="10">
        <v>174</v>
      </c>
      <c r="P64" s="1" t="s">
        <v>77</v>
      </c>
      <c r="Q64" s="1" t="str">
        <f>INDEX(Region_LT[#All],MATCH(RawData[[#This Row],[Region]],Region_LT[[#All],[RegionID]],0),1)</f>
        <v>South</v>
      </c>
      <c r="R64" s="4" t="str">
        <f>INDEX(ProductGroups_LT[#All],MATCH(RawData[[#This Row],[Prod.group]],ProductGroups_LT[[#All],[Product groups]],0),2)</f>
        <v>Road bikes</v>
      </c>
      <c r="S64" s="3"/>
      <c r="T64" s="3"/>
      <c r="U64" s="3"/>
    </row>
    <row r="65" spans="1:21" x14ac:dyDescent="0.2">
      <c r="A65">
        <v>711</v>
      </c>
      <c r="B65" t="s">
        <v>2</v>
      </c>
      <c r="C65" t="s">
        <v>28</v>
      </c>
      <c r="D65">
        <v>2</v>
      </c>
      <c r="E65" s="1">
        <v>2171545</v>
      </c>
      <c r="F65" s="1">
        <v>1076039.8600000001</v>
      </c>
      <c r="G65" s="1">
        <v>531806</v>
      </c>
      <c r="H65" s="1">
        <v>177268</v>
      </c>
      <c r="I65" s="1">
        <f>SUM(RawData[[#This Row],[Material costs]:[Indirect costs]])</f>
        <v>1785113.86</v>
      </c>
      <c r="J65" s="1">
        <v>38581.973327706262</v>
      </c>
      <c r="K65" s="1">
        <v>53339</v>
      </c>
      <c r="L65" s="1">
        <v>47412</v>
      </c>
      <c r="M65" s="1">
        <v>7981</v>
      </c>
      <c r="N65" s="1">
        <f>SUM(RawData[[#This Row],[Fixed manufact. costs]:[Financial costs II]])</f>
        <v>147313.97332770628</v>
      </c>
      <c r="O65" s="10">
        <v>175</v>
      </c>
      <c r="P65" s="1" t="s">
        <v>78</v>
      </c>
      <c r="Q65" s="1" t="str">
        <f>INDEX(Region_LT[#All],MATCH(RawData[[#This Row],[Region]],Region_LT[[#All],[RegionID]],0),1)</f>
        <v>South</v>
      </c>
      <c r="R65" s="4" t="str">
        <f>INDEX(ProductGroups_LT[#All],MATCH(RawData[[#This Row],[Prod.group]],ProductGroups_LT[[#All],[Product groups]],0),2)</f>
        <v>Accessories</v>
      </c>
      <c r="S65" s="3"/>
      <c r="T65" s="3"/>
      <c r="U65" s="3"/>
    </row>
    <row r="66" spans="1:21" x14ac:dyDescent="0.2">
      <c r="A66">
        <v>708</v>
      </c>
      <c r="B66" t="s">
        <v>6</v>
      </c>
      <c r="C66" t="s">
        <v>28</v>
      </c>
      <c r="D66">
        <v>1</v>
      </c>
      <c r="E66" s="1">
        <v>2639849</v>
      </c>
      <c r="F66" s="1">
        <v>1282190.58</v>
      </c>
      <c r="G66" s="1">
        <v>646493</v>
      </c>
      <c r="H66" s="1">
        <v>215497</v>
      </c>
      <c r="I66" s="1">
        <f>SUM(RawData[[#This Row],[Material costs]:[Indirect costs]])</f>
        <v>2144180.58</v>
      </c>
      <c r="J66" s="1">
        <v>41485.992825490604</v>
      </c>
      <c r="K66" s="1">
        <v>61043</v>
      </c>
      <c r="L66" s="1">
        <v>41248</v>
      </c>
      <c r="M66" s="1">
        <v>7981</v>
      </c>
      <c r="N66" s="1">
        <f>SUM(RawData[[#This Row],[Fixed manufact. costs]:[Financial costs II]])</f>
        <v>151757.9928254906</v>
      </c>
      <c r="O66" s="10">
        <v>178</v>
      </c>
      <c r="P66" s="1" t="s">
        <v>77</v>
      </c>
      <c r="Q66" s="1" t="str">
        <f>INDEX(Region_LT[#All],MATCH(RawData[[#This Row],[Region]],Region_LT[[#All],[RegionID]],0),1)</f>
        <v>North</v>
      </c>
      <c r="R66" s="4" t="str">
        <f>INDEX(ProductGroups_LT[#All],MATCH(RawData[[#This Row],[Prod.group]],ProductGroups_LT[[#All],[Product groups]],0),2)</f>
        <v>Accessories</v>
      </c>
      <c r="S66" s="3"/>
      <c r="T66" s="3"/>
      <c r="U66" s="3"/>
    </row>
    <row r="67" spans="1:21" x14ac:dyDescent="0.2">
      <c r="A67">
        <v>712</v>
      </c>
      <c r="B67" t="s">
        <v>1</v>
      </c>
      <c r="C67" t="s">
        <v>28</v>
      </c>
      <c r="D67">
        <v>4</v>
      </c>
      <c r="E67" s="1">
        <v>971173</v>
      </c>
      <c r="F67" s="1">
        <v>490763.07</v>
      </c>
      <c r="G67" s="1">
        <v>237838</v>
      </c>
      <c r="H67" s="1">
        <v>79279</v>
      </c>
      <c r="I67" s="1">
        <f>SUM(RawData[[#This Row],[Material costs]:[Indirect costs]])</f>
        <v>807880.07000000007</v>
      </c>
      <c r="J67" s="1">
        <v>43145.432538510227</v>
      </c>
      <c r="K67" s="1">
        <v>58080</v>
      </c>
      <c r="L67" s="1">
        <v>39826</v>
      </c>
      <c r="M67" s="1">
        <v>6874</v>
      </c>
      <c r="N67" s="1">
        <f>SUM(RawData[[#This Row],[Fixed manufact. costs]:[Financial costs II]])</f>
        <v>147925.43253851024</v>
      </c>
      <c r="O67" s="10">
        <v>179</v>
      </c>
      <c r="P67" s="1" t="s">
        <v>77</v>
      </c>
      <c r="Q67" s="1" t="str">
        <f>INDEX(Region_LT[#All],MATCH(RawData[[#This Row],[Region]],Region_LT[[#All],[RegionID]],0),1)</f>
        <v>East</v>
      </c>
      <c r="R67" s="4" t="str">
        <f>INDEX(ProductGroups_LT[#All],MATCH(RawData[[#This Row],[Prod.group]],ProductGroups_LT[[#All],[Product groups]],0),2)</f>
        <v>Accessories</v>
      </c>
      <c r="S67" s="3"/>
      <c r="T67" s="3"/>
      <c r="U67" s="3"/>
    </row>
    <row r="68" spans="1:21" x14ac:dyDescent="0.2">
      <c r="A68">
        <v>729</v>
      </c>
      <c r="B68" t="s">
        <v>8</v>
      </c>
      <c r="C68" t="s">
        <v>42</v>
      </c>
      <c r="D68">
        <v>4</v>
      </c>
      <c r="E68" s="1">
        <v>2799992</v>
      </c>
      <c r="F68" s="1">
        <v>1359972.9</v>
      </c>
      <c r="G68" s="1">
        <v>685712</v>
      </c>
      <c r="H68" s="1">
        <v>228570</v>
      </c>
      <c r="I68" s="1">
        <f>SUM(RawData[[#This Row],[Material costs]:[Indirect costs]])</f>
        <v>2274254.9</v>
      </c>
      <c r="J68" s="1">
        <v>34433.374045157208</v>
      </c>
      <c r="K68" s="1">
        <v>59265</v>
      </c>
      <c r="L68" s="1">
        <v>43619</v>
      </c>
      <c r="M68" s="1">
        <v>8297</v>
      </c>
      <c r="N68" s="1">
        <f>SUM(RawData[[#This Row],[Fixed manufact. costs]:[Financial costs II]])</f>
        <v>145614.37404515722</v>
      </c>
      <c r="O68" s="10">
        <v>184</v>
      </c>
      <c r="P68" s="1" t="s">
        <v>77</v>
      </c>
      <c r="Q68" s="1" t="str">
        <f>INDEX(Region_LT[#All],MATCH(RawData[[#This Row],[Region]],Region_LT[[#All],[RegionID]],0),1)</f>
        <v>East</v>
      </c>
      <c r="R68" s="4" t="str">
        <f>INDEX(ProductGroups_LT[#All],MATCH(RawData[[#This Row],[Prod.group]],ProductGroups_LT[[#All],[Product groups]],0),2)</f>
        <v>Road bikes</v>
      </c>
      <c r="S68" s="3"/>
      <c r="T68" s="3"/>
      <c r="U68" s="3"/>
    </row>
    <row r="69" spans="1:21" x14ac:dyDescent="0.2">
      <c r="A69">
        <v>715</v>
      </c>
      <c r="B69" t="s">
        <v>7</v>
      </c>
      <c r="C69" t="s">
        <v>28</v>
      </c>
      <c r="D69">
        <v>2</v>
      </c>
      <c r="E69" s="1">
        <v>1973935</v>
      </c>
      <c r="F69" s="1">
        <v>997489.08</v>
      </c>
      <c r="G69" s="1">
        <v>483412</v>
      </c>
      <c r="H69" s="1">
        <v>161137</v>
      </c>
      <c r="I69" s="1">
        <f>SUM(RawData[[#This Row],[Material costs]:[Indirect costs]])</f>
        <v>1642038.08</v>
      </c>
      <c r="J69" s="1">
        <v>37752.253471196454</v>
      </c>
      <c r="K69" s="1">
        <v>58673</v>
      </c>
      <c r="L69" s="1">
        <v>47886</v>
      </c>
      <c r="M69" s="1">
        <v>7348</v>
      </c>
      <c r="N69" s="1">
        <f>SUM(RawData[[#This Row],[Fixed manufact. costs]:[Financial costs II]])</f>
        <v>151659.25347119645</v>
      </c>
      <c r="O69" s="10">
        <v>186</v>
      </c>
      <c r="P69" s="1" t="s">
        <v>77</v>
      </c>
      <c r="Q69" s="1" t="str">
        <f>INDEX(Region_LT[#All],MATCH(RawData[[#This Row],[Region]],Region_LT[[#All],[RegionID]],0),1)</f>
        <v>South</v>
      </c>
      <c r="R69" s="4" t="str">
        <f>INDEX(ProductGroups_LT[#All],MATCH(RawData[[#This Row],[Prod.group]],ProductGroups_LT[[#All],[Product groups]],0),2)</f>
        <v>Accessories</v>
      </c>
      <c r="S69" s="3"/>
      <c r="T69" s="3"/>
      <c r="U69" s="3"/>
    </row>
    <row r="70" spans="1:21" x14ac:dyDescent="0.2">
      <c r="A70">
        <v>712</v>
      </c>
      <c r="B70" t="s">
        <v>1</v>
      </c>
      <c r="C70" t="s">
        <v>28</v>
      </c>
      <c r="D70">
        <v>3</v>
      </c>
      <c r="E70" s="1">
        <v>2935235</v>
      </c>
      <c r="F70" s="1">
        <v>1440062</v>
      </c>
      <c r="G70" s="1">
        <v>718833</v>
      </c>
      <c r="H70" s="1">
        <v>239611</v>
      </c>
      <c r="I70" s="1">
        <f>SUM(RawData[[#This Row],[Material costs]:[Indirect costs]])</f>
        <v>2398506</v>
      </c>
      <c r="J70" s="1">
        <v>36507.673686431735</v>
      </c>
      <c r="K70" s="1">
        <v>58080</v>
      </c>
      <c r="L70" s="1">
        <v>39352</v>
      </c>
      <c r="M70" s="1">
        <v>7269</v>
      </c>
      <c r="N70" s="1">
        <f>SUM(RawData[[#This Row],[Fixed manufact. costs]:[Financial costs II]])</f>
        <v>141208.67368643172</v>
      </c>
      <c r="O70" s="10">
        <v>190</v>
      </c>
      <c r="P70" s="1" t="s">
        <v>78</v>
      </c>
      <c r="Q70" s="1" t="str">
        <f>INDEX(Region_LT[#All],MATCH(RawData[[#This Row],[Region]],Region_LT[[#All],[RegionID]],0),1)</f>
        <v>West</v>
      </c>
      <c r="R70" s="4" t="str">
        <f>INDEX(ProductGroups_LT[#All],MATCH(RawData[[#This Row],[Prod.group]],ProductGroups_LT[[#All],[Product groups]],0),2)</f>
        <v>Accessories</v>
      </c>
      <c r="S70" s="3"/>
      <c r="T70" s="3"/>
      <c r="U70" s="3"/>
    </row>
    <row r="71" spans="1:21" x14ac:dyDescent="0.2">
      <c r="A71">
        <v>708</v>
      </c>
      <c r="B71" t="s">
        <v>6</v>
      </c>
      <c r="C71" t="s">
        <v>28</v>
      </c>
      <c r="D71">
        <v>4</v>
      </c>
      <c r="E71" s="1">
        <v>1234685</v>
      </c>
      <c r="F71" s="1">
        <v>605751</v>
      </c>
      <c r="G71" s="1">
        <v>302371</v>
      </c>
      <c r="H71" s="1">
        <v>100790</v>
      </c>
      <c r="I71" s="1">
        <f>SUM(RawData[[#This Row],[Material costs]:[Indirect costs]])</f>
        <v>1008912</v>
      </c>
      <c r="J71" s="1">
        <v>34433.374045157208</v>
      </c>
      <c r="K71" s="1">
        <v>55709</v>
      </c>
      <c r="L71" s="1">
        <v>47886</v>
      </c>
      <c r="M71" s="1">
        <v>7823</v>
      </c>
      <c r="N71" s="1">
        <f>SUM(RawData[[#This Row],[Fixed manufact. costs]:[Financial costs II]])</f>
        <v>145851.37404515722</v>
      </c>
      <c r="O71" s="10">
        <v>193</v>
      </c>
      <c r="P71" s="1" t="s">
        <v>78</v>
      </c>
      <c r="Q71" s="1" t="str">
        <f>INDEX(Region_LT[#All],MATCH(RawData[[#This Row],[Region]],Region_LT[[#All],[RegionID]],0),1)</f>
        <v>East</v>
      </c>
      <c r="R71" s="4" t="str">
        <f>INDEX(ProductGroups_LT[#All],MATCH(RawData[[#This Row],[Prod.group]],ProductGroups_LT[[#All],[Product groups]],0),2)</f>
        <v>Accessories</v>
      </c>
      <c r="S71" s="3"/>
      <c r="T71" s="3"/>
      <c r="U71" s="3"/>
    </row>
    <row r="72" spans="1:21" x14ac:dyDescent="0.2">
      <c r="A72">
        <v>715</v>
      </c>
      <c r="B72" t="s">
        <v>7</v>
      </c>
      <c r="C72" t="s">
        <v>28</v>
      </c>
      <c r="D72">
        <v>1</v>
      </c>
      <c r="E72" s="1">
        <v>1353299</v>
      </c>
      <c r="F72" s="1">
        <v>650666.1</v>
      </c>
      <c r="G72" s="1">
        <v>331420</v>
      </c>
      <c r="H72" s="1">
        <v>110473</v>
      </c>
      <c r="I72" s="1">
        <f>SUM(RawData[[#This Row],[Material costs]:[Indirect costs]])</f>
        <v>1092559.1000000001</v>
      </c>
      <c r="J72" s="1">
        <v>42730.572610255324</v>
      </c>
      <c r="K72" s="1">
        <v>56895</v>
      </c>
      <c r="L72" s="1">
        <v>48360</v>
      </c>
      <c r="M72" s="1">
        <v>7427</v>
      </c>
      <c r="N72" s="1">
        <f>SUM(RawData[[#This Row],[Fixed manufact. costs]:[Financial costs II]])</f>
        <v>155412.57261025533</v>
      </c>
      <c r="O72" s="10">
        <v>197</v>
      </c>
      <c r="P72" s="1" t="s">
        <v>78</v>
      </c>
      <c r="Q72" s="1" t="str">
        <f>INDEX(Region_LT[#All],MATCH(RawData[[#This Row],[Region]],Region_LT[[#All],[RegionID]],0),1)</f>
        <v>North</v>
      </c>
      <c r="R72" s="4" t="str">
        <f>INDEX(ProductGroups_LT[#All],MATCH(RawData[[#This Row],[Prod.group]],ProductGroups_LT[[#All],[Product groups]],0),2)</f>
        <v>Accessories</v>
      </c>
      <c r="S72" s="3"/>
      <c r="T72" s="3"/>
      <c r="U72" s="3"/>
    </row>
    <row r="73" spans="1:21" x14ac:dyDescent="0.2">
      <c r="A73">
        <v>711</v>
      </c>
      <c r="B73" t="s">
        <v>2</v>
      </c>
      <c r="C73" t="s">
        <v>28</v>
      </c>
      <c r="D73">
        <v>4</v>
      </c>
      <c r="E73" s="1">
        <v>2518477</v>
      </c>
      <c r="F73" s="1">
        <v>1173815.25</v>
      </c>
      <c r="G73" s="1">
        <v>616769</v>
      </c>
      <c r="H73" s="1">
        <v>205589</v>
      </c>
      <c r="I73" s="1">
        <f>SUM(RawData[[#This Row],[Material costs]:[Indirect costs]])</f>
        <v>1996173.25</v>
      </c>
      <c r="J73" s="1">
        <v>38167.113399451358</v>
      </c>
      <c r="K73" s="1">
        <v>54524</v>
      </c>
      <c r="L73" s="1">
        <v>43145</v>
      </c>
      <c r="M73" s="1">
        <v>7190</v>
      </c>
      <c r="N73" s="1">
        <f>SUM(RawData[[#This Row],[Fixed manufact. costs]:[Financial costs II]])</f>
        <v>143026.11339945137</v>
      </c>
      <c r="O73" s="10">
        <v>198</v>
      </c>
      <c r="P73" s="1" t="s">
        <v>78</v>
      </c>
      <c r="Q73" s="1" t="str">
        <f>INDEX(Region_LT[#All],MATCH(RawData[[#This Row],[Region]],Region_LT[[#All],[RegionID]],0),1)</f>
        <v>East</v>
      </c>
      <c r="R73" s="4" t="str">
        <f>INDEX(ProductGroups_LT[#All],MATCH(RawData[[#This Row],[Prod.group]],ProductGroups_LT[[#All],[Product groups]],0),2)</f>
        <v>Accessories</v>
      </c>
      <c r="S73" s="3"/>
      <c r="T73" s="3"/>
      <c r="U73" s="3"/>
    </row>
    <row r="74" spans="1:21" x14ac:dyDescent="0.2">
      <c r="A74">
        <v>729</v>
      </c>
      <c r="B74" t="s">
        <v>8</v>
      </c>
      <c r="C74" t="s">
        <v>42</v>
      </c>
      <c r="D74">
        <v>4</v>
      </c>
      <c r="E74" s="1">
        <v>3061360</v>
      </c>
      <c r="F74" s="1">
        <v>1471901.2</v>
      </c>
      <c r="G74" s="1">
        <v>749720</v>
      </c>
      <c r="H74" s="1">
        <v>249906</v>
      </c>
      <c r="I74" s="1">
        <f>SUM(RawData[[#This Row],[Material costs]:[Indirect costs]])</f>
        <v>2471527.2000000002</v>
      </c>
      <c r="J74" s="1">
        <v>38996.833255961174</v>
      </c>
      <c r="K74" s="1">
        <v>54524</v>
      </c>
      <c r="L74" s="1">
        <v>48360</v>
      </c>
      <c r="M74" s="1">
        <v>8218</v>
      </c>
      <c r="N74" s="1">
        <f>SUM(RawData[[#This Row],[Fixed manufact. costs]:[Financial costs II]])</f>
        <v>150098.83325596119</v>
      </c>
      <c r="O74" s="10">
        <v>199</v>
      </c>
      <c r="P74" s="1" t="s">
        <v>78</v>
      </c>
      <c r="Q74" s="1" t="str">
        <f>INDEX(Region_LT[#All],MATCH(RawData[[#This Row],[Region]],Region_LT[[#All],[RegionID]],0),1)</f>
        <v>East</v>
      </c>
      <c r="R74" s="4" t="str">
        <f>INDEX(ProductGroups_LT[#All],MATCH(RawData[[#This Row],[Prod.group]],ProductGroups_LT[[#All],[Product groups]],0),2)</f>
        <v>Road bikes</v>
      </c>
      <c r="S74" s="3"/>
      <c r="T74" s="3"/>
      <c r="U74" s="3"/>
    </row>
    <row r="75" spans="1:21" x14ac:dyDescent="0.2">
      <c r="A75">
        <v>707</v>
      </c>
      <c r="B75" t="s">
        <v>13</v>
      </c>
      <c r="C75" t="s">
        <v>28</v>
      </c>
      <c r="D75">
        <v>2</v>
      </c>
      <c r="E75" s="1">
        <v>1195384</v>
      </c>
      <c r="F75" s="1">
        <v>580605.30000000005</v>
      </c>
      <c r="G75" s="1">
        <v>292747</v>
      </c>
      <c r="H75" s="1">
        <v>97582</v>
      </c>
      <c r="I75" s="1">
        <f>SUM(RawData[[#This Row],[Material costs]:[Indirect costs]])</f>
        <v>970934.3</v>
      </c>
      <c r="J75" s="1">
        <v>39411.693184216077</v>
      </c>
      <c r="K75" s="1">
        <v>60451</v>
      </c>
      <c r="L75" s="1">
        <v>39826</v>
      </c>
      <c r="M75" s="1">
        <v>6953</v>
      </c>
      <c r="N75" s="1">
        <f>SUM(RawData[[#This Row],[Fixed manufact. costs]:[Financial costs II]])</f>
        <v>146641.69318421607</v>
      </c>
      <c r="O75" s="10">
        <v>200</v>
      </c>
      <c r="P75" s="1" t="s">
        <v>77</v>
      </c>
      <c r="Q75" s="1" t="str">
        <f>INDEX(Region_LT[#All],MATCH(RawData[[#This Row],[Region]],Region_LT[[#All],[RegionID]],0),1)</f>
        <v>South</v>
      </c>
      <c r="R75" s="4" t="str">
        <f>INDEX(ProductGroups_LT[#All],MATCH(RawData[[#This Row],[Prod.group]],ProductGroups_LT[[#All],[Product groups]],0),2)</f>
        <v>Accessories</v>
      </c>
      <c r="S75" s="3"/>
      <c r="T75" s="3"/>
      <c r="U75" s="3"/>
    </row>
    <row r="76" spans="1:21" x14ac:dyDescent="0.2">
      <c r="A76">
        <v>725</v>
      </c>
      <c r="B76" t="s">
        <v>11</v>
      </c>
      <c r="C76" t="s">
        <v>42</v>
      </c>
      <c r="D76">
        <v>1</v>
      </c>
      <c r="E76" s="1">
        <v>3979519</v>
      </c>
      <c r="F76" s="1">
        <v>1893828</v>
      </c>
      <c r="G76" s="1">
        <v>974576</v>
      </c>
      <c r="H76" s="1">
        <v>324858</v>
      </c>
      <c r="I76" s="1">
        <f>SUM(RawData[[#This Row],[Material costs]:[Indirect costs]])</f>
        <v>3193262</v>
      </c>
      <c r="J76" s="1">
        <v>37752.253471196454</v>
      </c>
      <c r="K76" s="1">
        <v>55709</v>
      </c>
      <c r="L76" s="1">
        <v>49309</v>
      </c>
      <c r="M76" s="1">
        <v>7190</v>
      </c>
      <c r="N76" s="1">
        <f>SUM(RawData[[#This Row],[Fixed manufact. costs]:[Financial costs II]])</f>
        <v>149960.25347119645</v>
      </c>
      <c r="O76" s="10">
        <v>203</v>
      </c>
      <c r="P76" s="1" t="s">
        <v>77</v>
      </c>
      <c r="Q76" s="1" t="str">
        <f>INDEX(Region_LT[#All],MATCH(RawData[[#This Row],[Region]],Region_LT[[#All],[RegionID]],0),1)</f>
        <v>North</v>
      </c>
      <c r="R76" s="4" t="str">
        <f>INDEX(ProductGroups_LT[#All],MATCH(RawData[[#This Row],[Prod.group]],ProductGroups_LT[[#All],[Product groups]],0),2)</f>
        <v>Road bikes</v>
      </c>
      <c r="S76" s="3"/>
      <c r="T76" s="3"/>
      <c r="U76" s="3"/>
    </row>
    <row r="77" spans="1:21" x14ac:dyDescent="0.2">
      <c r="A77">
        <v>714</v>
      </c>
      <c r="B77" t="s">
        <v>5</v>
      </c>
      <c r="C77" t="s">
        <v>28</v>
      </c>
      <c r="D77">
        <v>4</v>
      </c>
      <c r="E77" s="1">
        <v>3008794</v>
      </c>
      <c r="F77" s="1">
        <v>1417104.96</v>
      </c>
      <c r="G77" s="1">
        <v>736847</v>
      </c>
      <c r="H77" s="1">
        <v>245615</v>
      </c>
      <c r="I77" s="1">
        <f>SUM(RawData[[#This Row],[Material costs]:[Indirect costs]])</f>
        <v>2399566.96</v>
      </c>
      <c r="J77" s="1">
        <v>39411.693184216077</v>
      </c>
      <c r="K77" s="1">
        <v>53931</v>
      </c>
      <c r="L77" s="1">
        <v>40300</v>
      </c>
      <c r="M77" s="1">
        <v>7665</v>
      </c>
      <c r="N77" s="1">
        <f>SUM(RawData[[#This Row],[Fixed manufact. costs]:[Financial costs II]])</f>
        <v>141307.69318421607</v>
      </c>
      <c r="O77" s="10">
        <v>205</v>
      </c>
      <c r="P77" s="1" t="s">
        <v>77</v>
      </c>
      <c r="Q77" s="1" t="str">
        <f>INDEX(Region_LT[#All],MATCH(RawData[[#This Row],[Region]],Region_LT[[#All],[RegionID]],0),1)</f>
        <v>East</v>
      </c>
      <c r="R77" s="4" t="str">
        <f>INDEX(ProductGroups_LT[#All],MATCH(RawData[[#This Row],[Prod.group]],ProductGroups_LT[[#All],[Product groups]],0),2)</f>
        <v>Accessories</v>
      </c>
      <c r="S77" s="3"/>
      <c r="T77" s="3"/>
      <c r="U77" s="3"/>
    </row>
    <row r="78" spans="1:21" x14ac:dyDescent="0.2">
      <c r="A78">
        <v>716</v>
      </c>
      <c r="B78" t="s">
        <v>4</v>
      </c>
      <c r="C78" t="s">
        <v>28</v>
      </c>
      <c r="D78">
        <v>3</v>
      </c>
      <c r="E78" s="1">
        <v>1878359</v>
      </c>
      <c r="F78" s="1">
        <v>912329.55</v>
      </c>
      <c r="G78" s="1">
        <v>460006</v>
      </c>
      <c r="H78" s="1">
        <v>153335</v>
      </c>
      <c r="I78" s="1">
        <f>SUM(RawData[[#This Row],[Material costs]:[Indirect costs]])</f>
        <v>1525670.55</v>
      </c>
      <c r="J78" s="1">
        <v>39826.553112470981</v>
      </c>
      <c r="K78" s="1">
        <v>61043</v>
      </c>
      <c r="L78" s="1">
        <v>40300</v>
      </c>
      <c r="M78" s="1">
        <v>8297</v>
      </c>
      <c r="N78" s="1">
        <f>SUM(RawData[[#This Row],[Fixed manufact. costs]:[Financial costs II]])</f>
        <v>149466.55311247098</v>
      </c>
      <c r="O78" s="10">
        <v>208</v>
      </c>
      <c r="P78" s="1" t="s">
        <v>77</v>
      </c>
      <c r="Q78" s="1" t="str">
        <f>INDEX(Region_LT[#All],MATCH(RawData[[#This Row],[Region]],Region_LT[[#All],[RegionID]],0),1)</f>
        <v>West</v>
      </c>
      <c r="R78" s="4" t="str">
        <f>INDEX(ProductGroups_LT[#All],MATCH(RawData[[#This Row],[Prod.group]],ProductGroups_LT[[#All],[Product groups]],0),2)</f>
        <v>Accessories</v>
      </c>
      <c r="S78" s="3"/>
      <c r="T78" s="3"/>
      <c r="U78" s="3"/>
    </row>
    <row r="79" spans="1:21" x14ac:dyDescent="0.2">
      <c r="A79">
        <v>725</v>
      </c>
      <c r="B79" t="s">
        <v>11</v>
      </c>
      <c r="C79" t="s">
        <v>42</v>
      </c>
      <c r="D79">
        <v>4</v>
      </c>
      <c r="E79" s="1">
        <v>3276163</v>
      </c>
      <c r="F79" s="1">
        <v>1543032</v>
      </c>
      <c r="G79" s="1">
        <v>802325</v>
      </c>
      <c r="H79" s="1">
        <v>267441</v>
      </c>
      <c r="I79" s="1">
        <f>SUM(RawData[[#This Row],[Material costs]:[Indirect costs]])</f>
        <v>2612798</v>
      </c>
      <c r="J79" s="1">
        <v>40656.272968980797</v>
      </c>
      <c r="K79" s="1">
        <v>49190</v>
      </c>
      <c r="L79" s="1">
        <v>46938</v>
      </c>
      <c r="M79" s="1">
        <v>7823</v>
      </c>
      <c r="N79" s="1">
        <f>SUM(RawData[[#This Row],[Fixed manufact. costs]:[Financial costs II]])</f>
        <v>144607.2729689808</v>
      </c>
      <c r="O79" s="10">
        <v>210</v>
      </c>
      <c r="P79" s="1" t="s">
        <v>78</v>
      </c>
      <c r="Q79" s="1" t="str">
        <f>INDEX(Region_LT[#All],MATCH(RawData[[#This Row],[Region]],Region_LT[[#All],[RegionID]],0),1)</f>
        <v>East</v>
      </c>
      <c r="R79" s="4" t="str">
        <f>INDEX(ProductGroups_LT[#All],MATCH(RawData[[#This Row],[Prod.group]],ProductGroups_LT[[#All],[Product groups]],0),2)</f>
        <v>Road bikes</v>
      </c>
      <c r="S79" s="3"/>
      <c r="T79" s="3"/>
      <c r="U79" s="3"/>
    </row>
    <row r="80" spans="1:21" x14ac:dyDescent="0.2">
      <c r="A80">
        <v>712</v>
      </c>
      <c r="B80" t="s">
        <v>1</v>
      </c>
      <c r="C80" t="s">
        <v>28</v>
      </c>
      <c r="D80">
        <v>3</v>
      </c>
      <c r="E80" s="1">
        <v>3534181</v>
      </c>
      <c r="F80" s="1">
        <v>1681894.64</v>
      </c>
      <c r="G80" s="1">
        <v>865513</v>
      </c>
      <c r="H80" s="1">
        <v>288504</v>
      </c>
      <c r="I80" s="1">
        <f>SUM(RawData[[#This Row],[Material costs]:[Indirect costs]])</f>
        <v>2835911.6399999997</v>
      </c>
      <c r="J80" s="1">
        <v>37752.253471196454</v>
      </c>
      <c r="K80" s="1">
        <v>59858</v>
      </c>
      <c r="L80" s="1">
        <v>46464</v>
      </c>
      <c r="M80" s="1">
        <v>6716</v>
      </c>
      <c r="N80" s="1">
        <f>SUM(RawData[[#This Row],[Fixed manufact. costs]:[Financial costs II]])</f>
        <v>150790.25347119645</v>
      </c>
      <c r="O80" s="10">
        <v>212</v>
      </c>
      <c r="P80" s="1" t="s">
        <v>77</v>
      </c>
      <c r="Q80" s="1" t="str">
        <f>INDEX(Region_LT[#All],MATCH(RawData[[#This Row],[Region]],Region_LT[[#All],[RegionID]],0),1)</f>
        <v>West</v>
      </c>
      <c r="R80" s="4" t="str">
        <f>INDEX(ProductGroups_LT[#All],MATCH(RawData[[#This Row],[Prod.group]],ProductGroups_LT[[#All],[Product groups]],0),2)</f>
        <v>Accessories</v>
      </c>
      <c r="S80" s="3"/>
      <c r="T80" s="3"/>
      <c r="U80" s="3"/>
    </row>
    <row r="81" spans="1:21" x14ac:dyDescent="0.2">
      <c r="A81">
        <v>715</v>
      </c>
      <c r="B81" t="s">
        <v>7</v>
      </c>
      <c r="C81" t="s">
        <v>28</v>
      </c>
      <c r="D81">
        <v>2</v>
      </c>
      <c r="E81" s="1">
        <v>1714076</v>
      </c>
      <c r="F81" s="1">
        <v>798898.7</v>
      </c>
      <c r="G81" s="1">
        <v>419773</v>
      </c>
      <c r="H81" s="1">
        <v>139924</v>
      </c>
      <c r="I81" s="1">
        <f>SUM(RawData[[#This Row],[Material costs]:[Indirect costs]])</f>
        <v>1358595.7</v>
      </c>
      <c r="J81" s="1">
        <v>39411.693184216077</v>
      </c>
      <c r="K81" s="1">
        <v>52153</v>
      </c>
      <c r="L81" s="1">
        <v>45041</v>
      </c>
      <c r="M81" s="1">
        <v>6874</v>
      </c>
      <c r="N81" s="1">
        <f>SUM(RawData[[#This Row],[Fixed manufact. costs]:[Financial costs II]])</f>
        <v>143479.69318421607</v>
      </c>
      <c r="O81" s="10">
        <v>213</v>
      </c>
      <c r="P81" s="1" t="s">
        <v>78</v>
      </c>
      <c r="Q81" s="1" t="str">
        <f>INDEX(Region_LT[#All],MATCH(RawData[[#This Row],[Region]],Region_LT[[#All],[RegionID]],0),1)</f>
        <v>South</v>
      </c>
      <c r="R81" s="4" t="str">
        <f>INDEX(ProductGroups_LT[#All],MATCH(RawData[[#This Row],[Prod.group]],ProductGroups_LT[[#All],[Product groups]],0),2)</f>
        <v>Accessories</v>
      </c>
      <c r="S81" s="3"/>
      <c r="T81" s="3"/>
      <c r="U81" s="3"/>
    </row>
    <row r="82" spans="1:21" x14ac:dyDescent="0.2">
      <c r="A82">
        <v>730</v>
      </c>
      <c r="B82" t="s">
        <v>12</v>
      </c>
      <c r="C82" t="s">
        <v>42</v>
      </c>
      <c r="D82">
        <v>1</v>
      </c>
      <c r="E82" s="1">
        <v>3875173</v>
      </c>
      <c r="F82" s="1">
        <v>1863182.86</v>
      </c>
      <c r="G82" s="1">
        <v>949021</v>
      </c>
      <c r="H82" s="1">
        <v>316340</v>
      </c>
      <c r="I82" s="1">
        <f>SUM(RawData[[#This Row],[Material costs]:[Indirect costs]])</f>
        <v>3128543.8600000003</v>
      </c>
      <c r="J82" s="1">
        <v>41485.992825490604</v>
      </c>
      <c r="K82" s="1">
        <v>59858</v>
      </c>
      <c r="L82" s="1">
        <v>48360</v>
      </c>
      <c r="M82" s="1">
        <v>6558</v>
      </c>
      <c r="N82" s="1">
        <f>SUM(RawData[[#This Row],[Fixed manufact. costs]:[Financial costs II]])</f>
        <v>156261.9928254906</v>
      </c>
      <c r="O82" s="10">
        <v>216</v>
      </c>
      <c r="P82" s="1" t="s">
        <v>77</v>
      </c>
      <c r="Q82" s="1" t="str">
        <f>INDEX(Region_LT[#All],MATCH(RawData[[#This Row],[Region]],Region_LT[[#All],[RegionID]],0),1)</f>
        <v>North</v>
      </c>
      <c r="R82" s="4" t="str">
        <f>INDEX(ProductGroups_LT[#All],MATCH(RawData[[#This Row],[Prod.group]],ProductGroups_LT[[#All],[Product groups]],0),2)</f>
        <v>Road bikes</v>
      </c>
      <c r="S82" s="3"/>
      <c r="T82" s="3"/>
      <c r="U82" s="3"/>
    </row>
    <row r="83" spans="1:21" x14ac:dyDescent="0.2">
      <c r="A83">
        <v>708</v>
      </c>
      <c r="B83" t="s">
        <v>6</v>
      </c>
      <c r="C83" t="s">
        <v>28</v>
      </c>
      <c r="D83">
        <v>3</v>
      </c>
      <c r="E83" s="1">
        <v>3262522</v>
      </c>
      <c r="F83" s="1">
        <v>1584626.67</v>
      </c>
      <c r="G83" s="1">
        <v>798984</v>
      </c>
      <c r="H83" s="1">
        <v>266328</v>
      </c>
      <c r="I83" s="1">
        <f>SUM(RawData[[#This Row],[Material costs]:[Indirect costs]])</f>
        <v>2649938.67</v>
      </c>
      <c r="J83" s="1">
        <v>39826.553112470981</v>
      </c>
      <c r="K83" s="1">
        <v>52746</v>
      </c>
      <c r="L83" s="1">
        <v>46938</v>
      </c>
      <c r="M83" s="1">
        <v>6558</v>
      </c>
      <c r="N83" s="1">
        <f>SUM(RawData[[#This Row],[Fixed manufact. costs]:[Financial costs II]])</f>
        <v>146068.55311247098</v>
      </c>
      <c r="O83" s="10">
        <v>218</v>
      </c>
      <c r="P83" s="1" t="s">
        <v>77</v>
      </c>
      <c r="Q83" s="1" t="str">
        <f>INDEX(Region_LT[#All],MATCH(RawData[[#This Row],[Region]],Region_LT[[#All],[RegionID]],0),1)</f>
        <v>West</v>
      </c>
      <c r="R83" s="4" t="str">
        <f>INDEX(ProductGroups_LT[#All],MATCH(RawData[[#This Row],[Prod.group]],ProductGroups_LT[[#All],[Product groups]],0),2)</f>
        <v>Accessories</v>
      </c>
      <c r="S83" s="3"/>
      <c r="T83" s="3"/>
      <c r="U83" s="3"/>
    </row>
    <row r="84" spans="1:21" x14ac:dyDescent="0.2">
      <c r="A84">
        <v>729</v>
      </c>
      <c r="B84" t="s">
        <v>8</v>
      </c>
      <c r="C84" t="s">
        <v>42</v>
      </c>
      <c r="D84">
        <v>2</v>
      </c>
      <c r="E84" s="1">
        <v>3106869</v>
      </c>
      <c r="F84" s="1">
        <v>1539509.67</v>
      </c>
      <c r="G84" s="1">
        <v>760865</v>
      </c>
      <c r="H84" s="1">
        <v>253621</v>
      </c>
      <c r="I84" s="1">
        <f>SUM(RawData[[#This Row],[Material costs]:[Indirect costs]])</f>
        <v>2553995.67</v>
      </c>
      <c r="J84" s="1">
        <v>42730.572610255324</v>
      </c>
      <c r="K84" s="1">
        <v>49783</v>
      </c>
      <c r="L84" s="1">
        <v>43619</v>
      </c>
      <c r="M84" s="1">
        <v>7823</v>
      </c>
      <c r="N84" s="1">
        <f>SUM(RawData[[#This Row],[Fixed manufact. costs]:[Financial costs II]])</f>
        <v>143955.57261025533</v>
      </c>
      <c r="O84" s="10">
        <v>219</v>
      </c>
      <c r="P84" s="1" t="s">
        <v>78</v>
      </c>
      <c r="Q84" s="1" t="str">
        <f>INDEX(Region_LT[#All],MATCH(RawData[[#This Row],[Region]],Region_LT[[#All],[RegionID]],0),1)</f>
        <v>South</v>
      </c>
      <c r="R84" s="4" t="str">
        <f>INDEX(ProductGroups_LT[#All],MATCH(RawData[[#This Row],[Prod.group]],ProductGroups_LT[[#All],[Product groups]],0),2)</f>
        <v>Road bikes</v>
      </c>
      <c r="S84" s="3"/>
      <c r="T84" s="3"/>
      <c r="U84" s="3"/>
    </row>
    <row r="85" spans="1:21" x14ac:dyDescent="0.2">
      <c r="A85">
        <v>707</v>
      </c>
      <c r="B85" t="s">
        <v>13</v>
      </c>
      <c r="C85" t="s">
        <v>28</v>
      </c>
      <c r="D85">
        <v>2</v>
      </c>
      <c r="E85" s="1">
        <v>1419109</v>
      </c>
      <c r="F85" s="1">
        <v>703194.32</v>
      </c>
      <c r="G85" s="1">
        <v>347536</v>
      </c>
      <c r="H85" s="1">
        <v>115845</v>
      </c>
      <c r="I85" s="1">
        <f>SUM(RawData[[#This Row],[Material costs]:[Indirect costs]])</f>
        <v>1166575.3199999998</v>
      </c>
      <c r="J85" s="1">
        <v>41071.132897235701</v>
      </c>
      <c r="K85" s="1">
        <v>49783</v>
      </c>
      <c r="L85" s="1">
        <v>40300</v>
      </c>
      <c r="M85" s="1">
        <v>7427</v>
      </c>
      <c r="N85" s="1">
        <f>SUM(RawData[[#This Row],[Fixed manufact. costs]:[Financial costs II]])</f>
        <v>138581.13289723569</v>
      </c>
      <c r="O85" s="10">
        <v>220</v>
      </c>
      <c r="P85" s="1" t="s">
        <v>77</v>
      </c>
      <c r="Q85" s="1" t="str">
        <f>INDEX(Region_LT[#All],MATCH(RawData[[#This Row],[Region]],Region_LT[[#All],[RegionID]],0),1)</f>
        <v>South</v>
      </c>
      <c r="R85" s="4" t="str">
        <f>INDEX(ProductGroups_LT[#All],MATCH(RawData[[#This Row],[Prod.group]],ProductGroups_LT[[#All],[Product groups]],0),2)</f>
        <v>Accessories</v>
      </c>
      <c r="S85" s="3"/>
      <c r="T85" s="3"/>
      <c r="U85" s="3"/>
    </row>
    <row r="86" spans="1:21" x14ac:dyDescent="0.2">
      <c r="A86">
        <v>711</v>
      </c>
      <c r="B86" t="s">
        <v>2</v>
      </c>
      <c r="C86" t="s">
        <v>28</v>
      </c>
      <c r="D86">
        <v>4</v>
      </c>
      <c r="E86" s="1">
        <v>2142017</v>
      </c>
      <c r="F86" s="1">
        <v>998354.05</v>
      </c>
      <c r="G86" s="1">
        <v>524575</v>
      </c>
      <c r="H86" s="1">
        <v>174858</v>
      </c>
      <c r="I86" s="1">
        <f>SUM(RawData[[#This Row],[Material costs]:[Indirect costs]])</f>
        <v>1697787.05</v>
      </c>
      <c r="J86" s="1">
        <v>40656.272968980797</v>
      </c>
      <c r="K86" s="1">
        <v>53931</v>
      </c>
      <c r="L86" s="1">
        <v>40300</v>
      </c>
      <c r="M86" s="1">
        <v>7190</v>
      </c>
      <c r="N86" s="1">
        <f>SUM(RawData[[#This Row],[Fixed manufact. costs]:[Financial costs II]])</f>
        <v>142077.2729689808</v>
      </c>
      <c r="O86" s="10">
        <v>223</v>
      </c>
      <c r="P86" s="1" t="s">
        <v>77</v>
      </c>
      <c r="Q86" s="1" t="str">
        <f>INDEX(Region_LT[#All],MATCH(RawData[[#This Row],[Region]],Region_LT[[#All],[RegionID]],0),1)</f>
        <v>East</v>
      </c>
      <c r="R86" s="4" t="str">
        <f>INDEX(ProductGroups_LT[#All],MATCH(RawData[[#This Row],[Prod.group]],ProductGroups_LT[[#All],[Product groups]],0),2)</f>
        <v>Accessories</v>
      </c>
      <c r="S86" s="3"/>
      <c r="T86" s="3"/>
      <c r="U86" s="3"/>
    </row>
    <row r="87" spans="1:21" x14ac:dyDescent="0.2">
      <c r="A87">
        <v>715</v>
      </c>
      <c r="B87" t="s">
        <v>7</v>
      </c>
      <c r="C87" t="s">
        <v>28</v>
      </c>
      <c r="D87">
        <v>3</v>
      </c>
      <c r="E87" s="1">
        <v>3867889</v>
      </c>
      <c r="F87" s="1">
        <v>1878656.67</v>
      </c>
      <c r="G87" s="1">
        <v>947238</v>
      </c>
      <c r="H87" s="1">
        <v>315746</v>
      </c>
      <c r="I87" s="1">
        <f>SUM(RawData[[#This Row],[Material costs]:[Indirect costs]])</f>
        <v>3141640.67</v>
      </c>
      <c r="J87" s="1">
        <v>39826.553112470981</v>
      </c>
      <c r="K87" s="1">
        <v>59265</v>
      </c>
      <c r="L87" s="1">
        <v>43619</v>
      </c>
      <c r="M87" s="1">
        <v>6637</v>
      </c>
      <c r="N87" s="1">
        <f>SUM(RawData[[#This Row],[Fixed manufact. costs]:[Financial costs II]])</f>
        <v>149347.55311247098</v>
      </c>
      <c r="O87" s="10">
        <v>229</v>
      </c>
      <c r="P87" s="1" t="s">
        <v>77</v>
      </c>
      <c r="Q87" s="1" t="str">
        <f>INDEX(Region_LT[#All],MATCH(RawData[[#This Row],[Region]],Region_LT[[#All],[RegionID]],0),1)</f>
        <v>West</v>
      </c>
      <c r="R87" s="4" t="str">
        <f>INDEX(ProductGroups_LT[#All],MATCH(RawData[[#This Row],[Prod.group]],ProductGroups_LT[[#All],[Product groups]],0),2)</f>
        <v>Accessories</v>
      </c>
      <c r="S87" s="3"/>
      <c r="T87" s="3"/>
      <c r="U87" s="3"/>
    </row>
    <row r="88" spans="1:21" x14ac:dyDescent="0.2">
      <c r="A88">
        <v>707</v>
      </c>
      <c r="B88" t="s">
        <v>13</v>
      </c>
      <c r="C88" t="s">
        <v>28</v>
      </c>
      <c r="D88">
        <v>2</v>
      </c>
      <c r="E88" s="1">
        <v>1896609</v>
      </c>
      <c r="F88" s="1">
        <v>911889.02</v>
      </c>
      <c r="G88" s="1">
        <v>464475</v>
      </c>
      <c r="H88" s="1">
        <v>154825</v>
      </c>
      <c r="I88" s="1">
        <f>SUM(RawData[[#This Row],[Material costs]:[Indirect costs]])</f>
        <v>1531189.02</v>
      </c>
      <c r="J88" s="1">
        <v>40241.413040725885</v>
      </c>
      <c r="K88" s="1">
        <v>61636</v>
      </c>
      <c r="L88" s="1">
        <v>43619</v>
      </c>
      <c r="M88" s="1">
        <v>7427</v>
      </c>
      <c r="N88" s="1">
        <f>SUM(RawData[[#This Row],[Fixed manufact. costs]:[Financial costs II]])</f>
        <v>152923.41304072589</v>
      </c>
      <c r="O88" s="10">
        <v>232</v>
      </c>
      <c r="P88" s="1" t="s">
        <v>78</v>
      </c>
      <c r="Q88" s="1" t="str">
        <f>INDEX(Region_LT[#All],MATCH(RawData[[#This Row],[Region]],Region_LT[[#All],[RegionID]],0),1)</f>
        <v>South</v>
      </c>
      <c r="R88" s="4" t="str">
        <f>INDEX(ProductGroups_LT[#All],MATCH(RawData[[#This Row],[Prod.group]],ProductGroups_LT[[#All],[Product groups]],0),2)</f>
        <v>Accessories</v>
      </c>
      <c r="S88" s="3"/>
      <c r="T88" s="3"/>
      <c r="U88" s="3"/>
    </row>
    <row r="89" spans="1:21" x14ac:dyDescent="0.2">
      <c r="A89">
        <v>709</v>
      </c>
      <c r="B89" t="s">
        <v>3</v>
      </c>
      <c r="C89" t="s">
        <v>41</v>
      </c>
      <c r="D89">
        <v>3</v>
      </c>
      <c r="E89" s="1">
        <v>3420716</v>
      </c>
      <c r="F89" s="1">
        <v>1644680.1</v>
      </c>
      <c r="G89" s="1">
        <v>837726</v>
      </c>
      <c r="H89" s="1">
        <v>279242</v>
      </c>
      <c r="I89" s="1">
        <f>SUM(RawData[[#This Row],[Material costs]:[Indirect costs]])</f>
        <v>2761648.1</v>
      </c>
      <c r="J89" s="1">
        <v>41485.992825490604</v>
      </c>
      <c r="K89" s="1">
        <v>52153</v>
      </c>
      <c r="L89" s="1">
        <v>47412</v>
      </c>
      <c r="M89" s="1">
        <v>7190</v>
      </c>
      <c r="N89" s="1">
        <f>SUM(RawData[[#This Row],[Fixed manufact. costs]:[Financial costs II]])</f>
        <v>148240.9928254906</v>
      </c>
      <c r="O89" s="10">
        <v>235</v>
      </c>
      <c r="P89" s="1" t="s">
        <v>78</v>
      </c>
      <c r="Q89" s="1" t="str">
        <f>INDEX(Region_LT[#All],MATCH(RawData[[#This Row],[Region]],Region_LT[[#All],[RegionID]],0),1)</f>
        <v>West</v>
      </c>
      <c r="R89" s="4" t="str">
        <f>INDEX(ProductGroups_LT[#All],MATCH(RawData[[#This Row],[Prod.group]],ProductGroups_LT[[#All],[Product groups]],0),2)</f>
        <v>Mountain bikes</v>
      </c>
      <c r="S89" s="3"/>
      <c r="T89" s="3"/>
      <c r="U89" s="3"/>
    </row>
    <row r="90" spans="1:21" x14ac:dyDescent="0.2">
      <c r="A90">
        <v>712</v>
      </c>
      <c r="B90" t="s">
        <v>1</v>
      </c>
      <c r="C90" t="s">
        <v>28</v>
      </c>
      <c r="D90">
        <v>2</v>
      </c>
      <c r="E90" s="1">
        <v>4431863</v>
      </c>
      <c r="F90" s="1">
        <v>2152582.7400000002</v>
      </c>
      <c r="G90" s="1">
        <v>1085354</v>
      </c>
      <c r="H90" s="1">
        <v>361784</v>
      </c>
      <c r="I90" s="1">
        <f>SUM(RawData[[#This Row],[Material costs]:[Indirect costs]])</f>
        <v>3599720.74</v>
      </c>
      <c r="J90" s="1">
        <v>41071.132897235701</v>
      </c>
      <c r="K90" s="1">
        <v>58080</v>
      </c>
      <c r="L90" s="1">
        <v>44093</v>
      </c>
      <c r="M90" s="1">
        <v>8060</v>
      </c>
      <c r="N90" s="1">
        <f>SUM(RawData[[#This Row],[Fixed manufact. costs]:[Financial costs II]])</f>
        <v>151304.13289723569</v>
      </c>
      <c r="O90" s="10">
        <v>236</v>
      </c>
      <c r="P90" s="1" t="s">
        <v>77</v>
      </c>
      <c r="Q90" s="1" t="str">
        <f>INDEX(Region_LT[#All],MATCH(RawData[[#This Row],[Region]],Region_LT[[#All],[RegionID]],0),1)</f>
        <v>South</v>
      </c>
      <c r="R90" s="4" t="str">
        <f>INDEX(ProductGroups_LT[#All],MATCH(RawData[[#This Row],[Prod.group]],ProductGroups_LT[[#All],[Product groups]],0),2)</f>
        <v>Accessories</v>
      </c>
      <c r="S90" s="3"/>
      <c r="T90" s="3"/>
      <c r="U90" s="3"/>
    </row>
    <row r="91" spans="1:21" x14ac:dyDescent="0.2">
      <c r="A91">
        <v>711</v>
      </c>
      <c r="B91" t="s">
        <v>2</v>
      </c>
      <c r="C91" t="s">
        <v>28</v>
      </c>
      <c r="D91">
        <v>2</v>
      </c>
      <c r="E91" s="1">
        <v>1809113</v>
      </c>
      <c r="F91" s="1">
        <v>852069.12</v>
      </c>
      <c r="G91" s="1">
        <v>443048</v>
      </c>
      <c r="H91" s="1">
        <v>147682</v>
      </c>
      <c r="I91" s="1">
        <f>SUM(RawData[[#This Row],[Material costs]:[Indirect costs]])</f>
        <v>1442799.12</v>
      </c>
      <c r="J91" s="1">
        <v>34848.233973412112</v>
      </c>
      <c r="K91" s="1">
        <v>49783</v>
      </c>
      <c r="L91" s="1">
        <v>42671</v>
      </c>
      <c r="M91" s="1">
        <v>8297</v>
      </c>
      <c r="N91" s="1">
        <f>SUM(RawData[[#This Row],[Fixed manufact. costs]:[Financial costs II]])</f>
        <v>135599.23397341211</v>
      </c>
      <c r="O91" s="10">
        <v>237</v>
      </c>
      <c r="P91" s="1" t="s">
        <v>78</v>
      </c>
      <c r="Q91" s="1" t="str">
        <f>INDEX(Region_LT[#All],MATCH(RawData[[#This Row],[Region]],Region_LT[[#All],[RegionID]],0),1)</f>
        <v>South</v>
      </c>
      <c r="R91" s="4" t="str">
        <f>INDEX(ProductGroups_LT[#All],MATCH(RawData[[#This Row],[Prod.group]],ProductGroups_LT[[#All],[Product groups]],0),2)</f>
        <v>Accessories</v>
      </c>
      <c r="S91" s="3"/>
      <c r="T91" s="3"/>
      <c r="U91" s="3"/>
    </row>
    <row r="92" spans="1:21" x14ac:dyDescent="0.2">
      <c r="A92">
        <v>708</v>
      </c>
      <c r="B92" t="s">
        <v>6</v>
      </c>
      <c r="C92" t="s">
        <v>28</v>
      </c>
      <c r="D92">
        <v>1</v>
      </c>
      <c r="E92" s="1">
        <v>2334243</v>
      </c>
      <c r="F92" s="1">
        <v>1087947.6000000001</v>
      </c>
      <c r="G92" s="1">
        <v>571651</v>
      </c>
      <c r="H92" s="1">
        <v>190550</v>
      </c>
      <c r="I92" s="1">
        <f>SUM(RawData[[#This Row],[Material costs]:[Indirect costs]])</f>
        <v>1850148.6</v>
      </c>
      <c r="J92" s="1">
        <v>35677.95382992192</v>
      </c>
      <c r="K92" s="1">
        <v>53339</v>
      </c>
      <c r="L92" s="1">
        <v>41723</v>
      </c>
      <c r="M92" s="1">
        <v>6795</v>
      </c>
      <c r="N92" s="1">
        <f>SUM(RawData[[#This Row],[Fixed manufact. costs]:[Financial costs II]])</f>
        <v>137534.95382992193</v>
      </c>
      <c r="O92" s="10">
        <v>238</v>
      </c>
      <c r="P92" s="1" t="s">
        <v>78</v>
      </c>
      <c r="Q92" s="1" t="str">
        <f>INDEX(Region_LT[#All],MATCH(RawData[[#This Row],[Region]],Region_LT[[#All],[RegionID]],0),1)</f>
        <v>North</v>
      </c>
      <c r="R92" s="4" t="str">
        <f>INDEX(ProductGroups_LT[#All],MATCH(RawData[[#This Row],[Prod.group]],ProductGroups_LT[[#All],[Product groups]],0),2)</f>
        <v>Accessories</v>
      </c>
      <c r="S92" s="3"/>
      <c r="T92" s="3"/>
      <c r="U92" s="3"/>
    </row>
    <row r="93" spans="1:21" x14ac:dyDescent="0.2">
      <c r="A93">
        <v>715</v>
      </c>
      <c r="B93" t="s">
        <v>7</v>
      </c>
      <c r="C93" t="s">
        <v>28</v>
      </c>
      <c r="D93">
        <v>4</v>
      </c>
      <c r="E93" s="1">
        <v>1092467</v>
      </c>
      <c r="F93" s="1">
        <v>552056.31000000006</v>
      </c>
      <c r="G93" s="1">
        <v>267542</v>
      </c>
      <c r="H93" s="1">
        <v>89180</v>
      </c>
      <c r="I93" s="1">
        <f>SUM(RawData[[#This Row],[Material costs]:[Indirect costs]])</f>
        <v>908778.31</v>
      </c>
      <c r="J93" s="1">
        <v>40656.272968980797</v>
      </c>
      <c r="K93" s="1">
        <v>52746</v>
      </c>
      <c r="L93" s="1">
        <v>49309</v>
      </c>
      <c r="M93" s="1">
        <v>8218</v>
      </c>
      <c r="N93" s="1">
        <f>SUM(RawData[[#This Row],[Fixed manufact. costs]:[Financial costs II]])</f>
        <v>150929.2729689808</v>
      </c>
      <c r="O93" s="10">
        <v>242</v>
      </c>
      <c r="P93" s="1" t="s">
        <v>77</v>
      </c>
      <c r="Q93" s="1" t="str">
        <f>INDEX(Region_LT[#All],MATCH(RawData[[#This Row],[Region]],Region_LT[[#All],[RegionID]],0),1)</f>
        <v>East</v>
      </c>
      <c r="R93" s="4" t="str">
        <f>INDEX(ProductGroups_LT[#All],MATCH(RawData[[#This Row],[Prod.group]],ProductGroups_LT[[#All],[Product groups]],0),2)</f>
        <v>Accessories</v>
      </c>
      <c r="S93" s="3"/>
      <c r="T93" s="3"/>
      <c r="U93" s="3"/>
    </row>
    <row r="94" spans="1:21" x14ac:dyDescent="0.2">
      <c r="A94">
        <v>725</v>
      </c>
      <c r="B94" t="s">
        <v>11</v>
      </c>
      <c r="C94" t="s">
        <v>42</v>
      </c>
      <c r="D94">
        <v>4</v>
      </c>
      <c r="E94" s="1">
        <v>3991688</v>
      </c>
      <c r="F94" s="1">
        <v>1880036.16</v>
      </c>
      <c r="G94" s="1">
        <v>977556</v>
      </c>
      <c r="H94" s="1">
        <v>325852</v>
      </c>
      <c r="I94" s="1">
        <f>SUM(RawData[[#This Row],[Material costs]:[Indirect costs]])</f>
        <v>3183444.16</v>
      </c>
      <c r="J94" s="1">
        <v>38167.113399451358</v>
      </c>
      <c r="K94" s="1">
        <v>53931</v>
      </c>
      <c r="L94" s="1">
        <v>42197</v>
      </c>
      <c r="M94" s="1">
        <v>8297</v>
      </c>
      <c r="N94" s="1">
        <f>SUM(RawData[[#This Row],[Fixed manufact. costs]:[Financial costs II]])</f>
        <v>142592.11339945137</v>
      </c>
      <c r="O94" s="10">
        <v>252</v>
      </c>
      <c r="P94" s="1" t="s">
        <v>77</v>
      </c>
      <c r="Q94" s="1" t="str">
        <f>INDEX(Region_LT[#All],MATCH(RawData[[#This Row],[Region]],Region_LT[[#All],[RegionID]],0),1)</f>
        <v>East</v>
      </c>
      <c r="R94" s="4" t="str">
        <f>INDEX(ProductGroups_LT[#All],MATCH(RawData[[#This Row],[Prod.group]],ProductGroups_LT[[#All],[Product groups]],0),2)</f>
        <v>Road bikes</v>
      </c>
      <c r="S94" s="3"/>
      <c r="T94" s="3"/>
      <c r="U94" s="3"/>
    </row>
    <row r="95" spans="1:21" x14ac:dyDescent="0.2">
      <c r="A95">
        <v>725</v>
      </c>
      <c r="B95" t="s">
        <v>11</v>
      </c>
      <c r="C95" t="s">
        <v>42</v>
      </c>
      <c r="D95">
        <v>3</v>
      </c>
      <c r="E95" s="1">
        <v>2867174</v>
      </c>
      <c r="F95" s="1">
        <v>1378536.6</v>
      </c>
      <c r="G95" s="1">
        <v>702165</v>
      </c>
      <c r="H95" s="1">
        <v>234055</v>
      </c>
      <c r="I95" s="1">
        <f>SUM(RawData[[#This Row],[Material costs]:[Indirect costs]])</f>
        <v>2314756.6</v>
      </c>
      <c r="J95" s="1">
        <v>35263.093901667016</v>
      </c>
      <c r="K95" s="1">
        <v>58080</v>
      </c>
      <c r="L95" s="1">
        <v>40300</v>
      </c>
      <c r="M95" s="1">
        <v>7665</v>
      </c>
      <c r="N95" s="1">
        <f>SUM(RawData[[#This Row],[Fixed manufact. costs]:[Financial costs II]])</f>
        <v>141308.09390166702</v>
      </c>
      <c r="O95" s="10">
        <v>267</v>
      </c>
      <c r="P95" s="1" t="s">
        <v>77</v>
      </c>
      <c r="Q95" s="1" t="str">
        <f>INDEX(Region_LT[#All],MATCH(RawData[[#This Row],[Region]],Region_LT[[#All],[RegionID]],0),1)</f>
        <v>West</v>
      </c>
      <c r="R95" s="4" t="str">
        <f>INDEX(ProductGroups_LT[#All],MATCH(RawData[[#This Row],[Prod.group]],ProductGroups_LT[[#All],[Product groups]],0),2)</f>
        <v>Road bikes</v>
      </c>
      <c r="S95" s="3"/>
      <c r="T95" s="3"/>
      <c r="U95" s="3"/>
    </row>
    <row r="96" spans="1:21" x14ac:dyDescent="0.2">
      <c r="A96">
        <v>729</v>
      </c>
      <c r="B96" t="s">
        <v>8</v>
      </c>
      <c r="C96" t="s">
        <v>42</v>
      </c>
      <c r="D96">
        <v>2</v>
      </c>
      <c r="E96" s="1">
        <v>2322545</v>
      </c>
      <c r="F96" s="1">
        <v>1116679.6200000001</v>
      </c>
      <c r="G96" s="1">
        <v>568786</v>
      </c>
      <c r="H96" s="1">
        <v>189595</v>
      </c>
      <c r="I96" s="1">
        <f>SUM(RawData[[#This Row],[Material costs]:[Indirect costs]])</f>
        <v>1875060.62</v>
      </c>
      <c r="J96" s="1">
        <v>34848.233973412112</v>
      </c>
      <c r="K96" s="1">
        <v>61043</v>
      </c>
      <c r="L96" s="1">
        <v>49309</v>
      </c>
      <c r="M96" s="1">
        <v>6716</v>
      </c>
      <c r="N96" s="1">
        <f>SUM(RawData[[#This Row],[Fixed manufact. costs]:[Financial costs II]])</f>
        <v>151916.23397341211</v>
      </c>
      <c r="O96" s="10">
        <v>268</v>
      </c>
      <c r="P96" s="1" t="s">
        <v>77</v>
      </c>
      <c r="Q96" s="1" t="str">
        <f>INDEX(Region_LT[#All],MATCH(RawData[[#This Row],[Region]],Region_LT[[#All],[RegionID]],0),1)</f>
        <v>South</v>
      </c>
      <c r="R96" s="4" t="str">
        <f>INDEX(ProductGroups_LT[#All],MATCH(RawData[[#This Row],[Prod.group]],ProductGroups_LT[[#All],[Product groups]],0),2)</f>
        <v>Road bikes</v>
      </c>
      <c r="S96" s="3"/>
      <c r="T96" s="3"/>
      <c r="U96" s="3"/>
    </row>
    <row r="97" spans="1:21" x14ac:dyDescent="0.2">
      <c r="A97">
        <v>730</v>
      </c>
      <c r="B97" t="s">
        <v>12</v>
      </c>
      <c r="C97" t="s">
        <v>42</v>
      </c>
      <c r="D97">
        <v>2</v>
      </c>
      <c r="E97" s="1">
        <v>3465823</v>
      </c>
      <c r="F97" s="1">
        <v>740724.5</v>
      </c>
      <c r="G97" s="1">
        <v>358977</v>
      </c>
      <c r="H97" s="1">
        <v>119659</v>
      </c>
      <c r="I97" s="1">
        <f>SUM(RawData[[#This Row],[Material costs]:[Indirect costs]])</f>
        <v>1219360.5</v>
      </c>
      <c r="J97" s="1">
        <v>38581.973327706262</v>
      </c>
      <c r="K97" s="1">
        <v>50968</v>
      </c>
      <c r="L97" s="1">
        <v>45041</v>
      </c>
      <c r="M97" s="1">
        <v>7744</v>
      </c>
      <c r="N97" s="1">
        <f>SUM(RawData[[#This Row],[Fixed manufact. costs]:[Financial costs II]])</f>
        <v>142334.97332770628</v>
      </c>
      <c r="O97" s="10">
        <v>277</v>
      </c>
      <c r="P97" s="1" t="s">
        <v>77</v>
      </c>
      <c r="Q97" s="1" t="str">
        <f>INDEX(Region_LT[#All],MATCH(RawData[[#This Row],[Region]],Region_LT[[#All],[RegionID]],0),1)</f>
        <v>South</v>
      </c>
      <c r="R97" s="4" t="str">
        <f>INDEX(ProductGroups_LT[#All],MATCH(RawData[[#This Row],[Prod.group]],ProductGroups_LT[[#All],[Product groups]],0),2)</f>
        <v>Road bikes</v>
      </c>
      <c r="S97" s="3"/>
      <c r="T97" s="3"/>
      <c r="U97" s="3"/>
    </row>
    <row r="98" spans="1:21" x14ac:dyDescent="0.2">
      <c r="A98">
        <v>729</v>
      </c>
      <c r="B98" t="s">
        <v>8</v>
      </c>
      <c r="C98" t="s">
        <v>42</v>
      </c>
      <c r="D98">
        <v>4</v>
      </c>
      <c r="E98" s="1">
        <v>4127039</v>
      </c>
      <c r="F98" s="1">
        <v>2024775</v>
      </c>
      <c r="G98" s="1">
        <v>1010703</v>
      </c>
      <c r="H98" s="1">
        <v>336901</v>
      </c>
      <c r="I98" s="1">
        <f>SUM(RawData[[#This Row],[Material costs]:[Indirect costs]])</f>
        <v>3372379</v>
      </c>
      <c r="J98" s="1">
        <v>43145.432538510227</v>
      </c>
      <c r="K98" s="1">
        <v>57487</v>
      </c>
      <c r="L98" s="1">
        <v>40300</v>
      </c>
      <c r="M98" s="1">
        <v>7586</v>
      </c>
      <c r="N98" s="1">
        <f>SUM(RawData[[#This Row],[Fixed manufact. costs]:[Financial costs II]])</f>
        <v>148518.43253851024</v>
      </c>
      <c r="O98" s="10">
        <v>278</v>
      </c>
      <c r="P98" s="1" t="s">
        <v>77</v>
      </c>
      <c r="Q98" s="1" t="str">
        <f>INDEX(Region_LT[#All],MATCH(RawData[[#This Row],[Region]],Region_LT[[#All],[RegionID]],0),1)</f>
        <v>East</v>
      </c>
      <c r="R98" s="4" t="str">
        <f>INDEX(ProductGroups_LT[#All],MATCH(RawData[[#This Row],[Prod.group]],ProductGroups_LT[[#All],[Product groups]],0),2)</f>
        <v>Road bikes</v>
      </c>
      <c r="S98" s="3"/>
      <c r="T98" s="3"/>
      <c r="U98" s="3"/>
    </row>
    <row r="99" spans="1:21" x14ac:dyDescent="0.2">
      <c r="A99">
        <v>726</v>
      </c>
      <c r="B99" t="s">
        <v>10</v>
      </c>
      <c r="C99" t="s">
        <v>42</v>
      </c>
      <c r="D99">
        <v>3</v>
      </c>
      <c r="E99" s="1">
        <v>2925250</v>
      </c>
      <c r="F99" s="1">
        <v>1377756.48</v>
      </c>
      <c r="G99" s="1">
        <v>716387</v>
      </c>
      <c r="H99" s="1">
        <v>238795</v>
      </c>
      <c r="I99" s="1">
        <f>SUM(RawData[[#This Row],[Material costs]:[Indirect costs]])</f>
        <v>2332938.48</v>
      </c>
      <c r="J99" s="1">
        <v>42315.71268200042</v>
      </c>
      <c r="K99" s="1">
        <v>53931</v>
      </c>
      <c r="L99" s="1">
        <v>39826</v>
      </c>
      <c r="M99" s="1">
        <v>7902</v>
      </c>
      <c r="N99" s="1">
        <f>SUM(RawData[[#This Row],[Fixed manufact. costs]:[Financial costs II]])</f>
        <v>143974.71268200042</v>
      </c>
      <c r="O99" s="10">
        <v>279</v>
      </c>
      <c r="P99" s="1" t="s">
        <v>77</v>
      </c>
      <c r="Q99" s="1" t="str">
        <f>INDEX(Region_LT[#All],MATCH(RawData[[#This Row],[Region]],Region_LT[[#All],[RegionID]],0),1)</f>
        <v>West</v>
      </c>
      <c r="R99" s="4" t="str">
        <f>INDEX(ProductGroups_LT[#All],MATCH(RawData[[#This Row],[Prod.group]],ProductGroups_LT[[#All],[Product groups]],0),2)</f>
        <v>Road bikes</v>
      </c>
      <c r="S99" s="3"/>
      <c r="T99" s="3"/>
      <c r="U99" s="3"/>
    </row>
    <row r="100" spans="1:21" x14ac:dyDescent="0.2">
      <c r="A100">
        <v>725</v>
      </c>
      <c r="B100" t="s">
        <v>11</v>
      </c>
      <c r="C100" t="s">
        <v>42</v>
      </c>
      <c r="D100">
        <v>3</v>
      </c>
      <c r="E100" s="1">
        <v>2605299</v>
      </c>
      <c r="F100" s="1">
        <v>1227063.3600000001</v>
      </c>
      <c r="G100" s="1">
        <v>638032</v>
      </c>
      <c r="H100" s="1">
        <v>212677</v>
      </c>
      <c r="I100" s="1">
        <f>SUM(RawData[[#This Row],[Material costs]:[Indirect costs]])</f>
        <v>2077772.36</v>
      </c>
      <c r="J100" s="1">
        <v>41900.852753745516</v>
      </c>
      <c r="K100" s="1">
        <v>55117</v>
      </c>
      <c r="L100" s="1">
        <v>47886</v>
      </c>
      <c r="M100" s="1">
        <v>7427</v>
      </c>
      <c r="N100" s="1">
        <f>SUM(RawData[[#This Row],[Fixed manufact. costs]:[Financial costs II]])</f>
        <v>152330.85275374551</v>
      </c>
      <c r="O100" s="10">
        <v>285</v>
      </c>
      <c r="P100" s="1" t="s">
        <v>78</v>
      </c>
      <c r="Q100" s="1" t="str">
        <f>INDEX(Region_LT[#All],MATCH(RawData[[#This Row],[Region]],Region_LT[[#All],[RegionID]],0),1)</f>
        <v>West</v>
      </c>
      <c r="R100" s="4" t="str">
        <f>INDEX(ProductGroups_LT[#All],MATCH(RawData[[#This Row],[Prod.group]],ProductGroups_LT[[#All],[Product groups]],0),2)</f>
        <v>Road bikes</v>
      </c>
      <c r="S100" s="3"/>
      <c r="T100" s="3"/>
      <c r="U100" s="3"/>
    </row>
    <row r="101" spans="1:21" x14ac:dyDescent="0.2">
      <c r="A101">
        <v>722</v>
      </c>
      <c r="B101" t="s">
        <v>9</v>
      </c>
      <c r="C101" t="s">
        <v>42</v>
      </c>
      <c r="D101">
        <v>3</v>
      </c>
      <c r="E101" s="1">
        <v>3430141</v>
      </c>
      <c r="F101" s="1">
        <v>1733355.07</v>
      </c>
      <c r="G101" s="1">
        <v>840034</v>
      </c>
      <c r="H101" s="1">
        <v>280011</v>
      </c>
      <c r="I101" s="1">
        <f>SUM(RawData[[#This Row],[Material costs]:[Indirect costs]])</f>
        <v>2853400.0700000003</v>
      </c>
      <c r="J101" s="1">
        <v>38167.113399451358</v>
      </c>
      <c r="K101" s="1">
        <v>56895</v>
      </c>
      <c r="L101" s="1">
        <v>39352</v>
      </c>
      <c r="M101" s="1">
        <v>7506</v>
      </c>
      <c r="N101" s="1">
        <f>SUM(RawData[[#This Row],[Fixed manufact. costs]:[Financial costs II]])</f>
        <v>141920.11339945137</v>
      </c>
      <c r="O101" s="10">
        <v>289</v>
      </c>
      <c r="P101" s="1" t="s">
        <v>78</v>
      </c>
      <c r="Q101" s="1" t="str">
        <f>INDEX(Region_LT[#All],MATCH(RawData[[#This Row],[Region]],Region_LT[[#All],[RegionID]],0),1)</f>
        <v>West</v>
      </c>
      <c r="R101" s="4" t="str">
        <f>INDEX(ProductGroups_LT[#All],MATCH(RawData[[#This Row],[Prod.group]],ProductGroups_LT[[#All],[Product groups]],0),2)</f>
        <v>Road bikes</v>
      </c>
      <c r="S101" s="3"/>
      <c r="T101" s="3"/>
      <c r="U101" s="3"/>
    </row>
    <row r="102" spans="1:21" x14ac:dyDescent="0.2">
      <c r="A102">
        <v>715</v>
      </c>
      <c r="B102" t="s">
        <v>7</v>
      </c>
      <c r="C102" t="s">
        <v>28</v>
      </c>
      <c r="D102">
        <v>2</v>
      </c>
      <c r="E102" s="1">
        <v>2179537</v>
      </c>
      <c r="F102" s="1">
        <v>1101386.21</v>
      </c>
      <c r="G102" s="1">
        <v>533764</v>
      </c>
      <c r="H102" s="1">
        <v>177921</v>
      </c>
      <c r="I102" s="1">
        <f>SUM(RawData[[#This Row],[Material costs]:[Indirect costs]])</f>
        <v>1813071.21</v>
      </c>
      <c r="J102" s="1">
        <v>34848.233973412112</v>
      </c>
      <c r="K102" s="1">
        <v>62228</v>
      </c>
      <c r="L102" s="1">
        <v>45041</v>
      </c>
      <c r="M102" s="1">
        <v>7032</v>
      </c>
      <c r="N102" s="1">
        <f>SUM(RawData[[#This Row],[Fixed manufact. costs]:[Financial costs II]])</f>
        <v>149149.23397341211</v>
      </c>
      <c r="O102" s="10">
        <v>291</v>
      </c>
      <c r="P102" s="1" t="s">
        <v>78</v>
      </c>
      <c r="Q102" s="1" t="str">
        <f>INDEX(Region_LT[#All],MATCH(RawData[[#This Row],[Region]],Region_LT[[#All],[RegionID]],0),1)</f>
        <v>South</v>
      </c>
      <c r="R102" s="4" t="str">
        <f>INDEX(ProductGroups_LT[#All],MATCH(RawData[[#This Row],[Prod.group]],ProductGroups_LT[[#All],[Product groups]],0),2)</f>
        <v>Accessories</v>
      </c>
      <c r="S102" s="3"/>
      <c r="T102" s="3"/>
      <c r="U102" s="3"/>
    </row>
    <row r="103" spans="1:21" x14ac:dyDescent="0.2">
      <c r="A103">
        <v>712</v>
      </c>
      <c r="B103" t="s">
        <v>1</v>
      </c>
      <c r="C103" t="s">
        <v>28</v>
      </c>
      <c r="D103">
        <v>3</v>
      </c>
      <c r="E103" s="1">
        <v>1044476</v>
      </c>
      <c r="F103" s="1">
        <v>491934.71999999997</v>
      </c>
      <c r="G103" s="1">
        <v>255790</v>
      </c>
      <c r="H103" s="1">
        <v>85263</v>
      </c>
      <c r="I103" s="1">
        <f>SUM(RawData[[#This Row],[Material costs]:[Indirect costs]])</f>
        <v>832987.72</v>
      </c>
      <c r="J103" s="1">
        <v>34433.374045157208</v>
      </c>
      <c r="K103" s="1">
        <v>58673</v>
      </c>
      <c r="L103" s="1">
        <v>41248</v>
      </c>
      <c r="M103" s="1">
        <v>6637</v>
      </c>
      <c r="N103" s="1">
        <f>SUM(RawData[[#This Row],[Fixed manufact. costs]:[Financial costs II]])</f>
        <v>140991.37404515722</v>
      </c>
      <c r="O103" s="10">
        <v>293</v>
      </c>
      <c r="P103" s="1" t="s">
        <v>77</v>
      </c>
      <c r="Q103" s="1" t="str">
        <f>INDEX(Region_LT[#All],MATCH(RawData[[#This Row],[Region]],Region_LT[[#All],[RegionID]],0),1)</f>
        <v>West</v>
      </c>
      <c r="R103" s="4" t="str">
        <f>INDEX(ProductGroups_LT[#All],MATCH(RawData[[#This Row],[Prod.group]],ProductGroups_LT[[#All],[Product groups]],0),2)</f>
        <v>Accessories</v>
      </c>
      <c r="S103" s="3"/>
      <c r="T103" s="3"/>
      <c r="U103" s="3"/>
    </row>
    <row r="104" spans="1:21" x14ac:dyDescent="0.2">
      <c r="A104">
        <v>729</v>
      </c>
      <c r="B104" t="s">
        <v>8</v>
      </c>
      <c r="C104" t="s">
        <v>42</v>
      </c>
      <c r="D104">
        <v>4</v>
      </c>
      <c r="E104" s="1">
        <v>1401709</v>
      </c>
      <c r="F104" s="1">
        <v>708325.85</v>
      </c>
      <c r="G104" s="1">
        <v>343275</v>
      </c>
      <c r="H104" s="1">
        <v>114425</v>
      </c>
      <c r="I104" s="1">
        <f>SUM(RawData[[#This Row],[Material costs]:[Indirect costs]])</f>
        <v>1166025.8500000001</v>
      </c>
      <c r="J104" s="1">
        <v>35263.093901667016</v>
      </c>
      <c r="K104" s="1">
        <v>52746</v>
      </c>
      <c r="L104" s="1">
        <v>41723</v>
      </c>
      <c r="M104" s="1">
        <v>7902</v>
      </c>
      <c r="N104" s="1">
        <f>SUM(RawData[[#This Row],[Fixed manufact. costs]:[Financial costs II]])</f>
        <v>137634.09390166702</v>
      </c>
      <c r="O104" s="10">
        <v>296</v>
      </c>
      <c r="P104" s="1" t="s">
        <v>78</v>
      </c>
      <c r="Q104" s="1" t="str">
        <f>INDEX(Region_LT[#All],MATCH(RawData[[#This Row],[Region]],Region_LT[[#All],[RegionID]],0),1)</f>
        <v>East</v>
      </c>
      <c r="R104" s="4" t="str">
        <f>INDEX(ProductGroups_LT[#All],MATCH(RawData[[#This Row],[Prod.group]],ProductGroups_LT[[#All],[Product groups]],0),2)</f>
        <v>Road bikes</v>
      </c>
      <c r="S104" s="3"/>
      <c r="T104" s="3"/>
      <c r="U104" s="3"/>
    </row>
    <row r="105" spans="1:21" x14ac:dyDescent="0.2">
      <c r="A105">
        <v>711</v>
      </c>
      <c r="B105" t="s">
        <v>2</v>
      </c>
      <c r="C105" t="s">
        <v>28</v>
      </c>
      <c r="D105">
        <v>2</v>
      </c>
      <c r="E105" s="1">
        <v>2610152</v>
      </c>
      <c r="F105" s="1">
        <v>1280572</v>
      </c>
      <c r="G105" s="1">
        <v>639220</v>
      </c>
      <c r="H105" s="1">
        <v>213073</v>
      </c>
      <c r="I105" s="1">
        <f>SUM(RawData[[#This Row],[Material costs]:[Indirect costs]])</f>
        <v>2132865</v>
      </c>
      <c r="J105" s="1">
        <v>38996.833255961174</v>
      </c>
      <c r="K105" s="1">
        <v>52746</v>
      </c>
      <c r="L105" s="1">
        <v>40300</v>
      </c>
      <c r="M105" s="1">
        <v>6637</v>
      </c>
      <c r="N105" s="1">
        <f>SUM(RawData[[#This Row],[Fixed manufact. costs]:[Financial costs II]])</f>
        <v>138679.83325596119</v>
      </c>
      <c r="O105" s="10">
        <v>298</v>
      </c>
      <c r="P105" s="1" t="s">
        <v>77</v>
      </c>
      <c r="Q105" s="1" t="str">
        <f>INDEX(Region_LT[#All],MATCH(RawData[[#This Row],[Region]],Region_LT[[#All],[RegionID]],0),1)</f>
        <v>South</v>
      </c>
      <c r="R105" s="4" t="str">
        <f>INDEX(ProductGroups_LT[#All],MATCH(RawData[[#This Row],[Prod.group]],ProductGroups_LT[[#All],[Product groups]],0),2)</f>
        <v>Accessories</v>
      </c>
      <c r="S105" s="3"/>
      <c r="T105" s="3"/>
      <c r="U105" s="3"/>
    </row>
    <row r="106" spans="1:21" x14ac:dyDescent="0.2">
      <c r="A106">
        <v>722</v>
      </c>
      <c r="B106" t="s">
        <v>9</v>
      </c>
      <c r="C106" t="s">
        <v>42</v>
      </c>
      <c r="D106">
        <v>1</v>
      </c>
      <c r="E106" s="1">
        <v>2400973</v>
      </c>
      <c r="F106" s="1">
        <v>1154387.08</v>
      </c>
      <c r="G106" s="1">
        <v>587993</v>
      </c>
      <c r="H106" s="1">
        <v>195997</v>
      </c>
      <c r="I106" s="1">
        <f>SUM(RawData[[#This Row],[Material costs]:[Indirect costs]])</f>
        <v>1938377.08</v>
      </c>
      <c r="J106" s="1">
        <v>37337.393542941551</v>
      </c>
      <c r="K106" s="1">
        <v>56302</v>
      </c>
      <c r="L106" s="1">
        <v>46938</v>
      </c>
      <c r="M106" s="1">
        <v>6637</v>
      </c>
      <c r="N106" s="1">
        <f>SUM(RawData[[#This Row],[Fixed manufact. costs]:[Financial costs II]])</f>
        <v>147214.39354294154</v>
      </c>
      <c r="O106" s="10">
        <v>300</v>
      </c>
      <c r="P106" s="1" t="s">
        <v>78</v>
      </c>
      <c r="Q106" s="1" t="str">
        <f>INDEX(Region_LT[#All],MATCH(RawData[[#This Row],[Region]],Region_LT[[#All],[RegionID]],0),1)</f>
        <v>North</v>
      </c>
      <c r="R106" s="4" t="str">
        <f>INDEX(ProductGroups_LT[#All],MATCH(RawData[[#This Row],[Prod.group]],ProductGroups_LT[[#All],[Product groups]],0),2)</f>
        <v>Road bikes</v>
      </c>
      <c r="S106" s="3"/>
      <c r="T106" s="3"/>
      <c r="U106" s="3"/>
    </row>
    <row r="107" spans="1:21" x14ac:dyDescent="0.2">
      <c r="S107" s="3"/>
      <c r="T107" s="3"/>
      <c r="U107" s="3"/>
    </row>
    <row r="108" spans="1:21" x14ac:dyDescent="0.2">
      <c r="S108" s="3"/>
      <c r="T108" s="3"/>
      <c r="U108" s="3"/>
    </row>
    <row r="109" spans="1:21" x14ac:dyDescent="0.2">
      <c r="S109" s="3"/>
      <c r="T109" s="3"/>
      <c r="U109" s="3"/>
    </row>
    <row r="110" spans="1:21" x14ac:dyDescent="0.2">
      <c r="S110" s="3"/>
      <c r="T110" s="3"/>
      <c r="U110" s="3"/>
    </row>
    <row r="111" spans="1:21" x14ac:dyDescent="0.2">
      <c r="S111" s="3"/>
      <c r="T111" s="3"/>
      <c r="U111" s="3"/>
    </row>
    <row r="112" spans="1:21" x14ac:dyDescent="0.2">
      <c r="S112" s="3"/>
      <c r="T112" s="3"/>
      <c r="U112" s="3"/>
    </row>
    <row r="113" spans="19:21" x14ac:dyDescent="0.2">
      <c r="S113" s="3"/>
      <c r="T113" s="3"/>
      <c r="U113" s="3"/>
    </row>
    <row r="114" spans="19:21" x14ac:dyDescent="0.2">
      <c r="S114" s="3"/>
      <c r="T114" s="3"/>
      <c r="U114" s="3"/>
    </row>
    <row r="115" spans="19:21" x14ac:dyDescent="0.2">
      <c r="S115" s="3"/>
      <c r="T115" s="3"/>
      <c r="U115" s="3"/>
    </row>
    <row r="116" spans="19:21" x14ac:dyDescent="0.2">
      <c r="S116" s="3"/>
      <c r="T116" s="3"/>
      <c r="U116" s="3"/>
    </row>
    <row r="117" spans="19:21" x14ac:dyDescent="0.2">
      <c r="S117" s="3"/>
      <c r="T117" s="3"/>
      <c r="U117" s="3"/>
    </row>
    <row r="118" spans="19:21" x14ac:dyDescent="0.2">
      <c r="S118" s="3"/>
      <c r="T118" s="3"/>
      <c r="U118" s="3"/>
    </row>
    <row r="119" spans="19:21" x14ac:dyDescent="0.2">
      <c r="S119" s="3"/>
      <c r="T119" s="3"/>
      <c r="U119" s="3"/>
    </row>
    <row r="120" spans="19:21" x14ac:dyDescent="0.2">
      <c r="S120" s="3"/>
      <c r="T120" s="3"/>
      <c r="U120" s="3"/>
    </row>
    <row r="121" spans="19:21" x14ac:dyDescent="0.2">
      <c r="S121" s="3"/>
      <c r="T121" s="3"/>
      <c r="U121" s="3"/>
    </row>
    <row r="122" spans="19:21" x14ac:dyDescent="0.2">
      <c r="S122" s="3"/>
      <c r="T122" s="3"/>
      <c r="U122" s="3"/>
    </row>
    <row r="123" spans="19:21" x14ac:dyDescent="0.2">
      <c r="S123" s="3"/>
      <c r="T123" s="3"/>
      <c r="U123" s="3"/>
    </row>
    <row r="124" spans="19:21" x14ac:dyDescent="0.2">
      <c r="S124" s="3"/>
      <c r="T124" s="3"/>
      <c r="U124" s="3"/>
    </row>
    <row r="125" spans="19:21" x14ac:dyDescent="0.2">
      <c r="S125" s="3"/>
      <c r="T125" s="3"/>
      <c r="U125" s="3"/>
    </row>
    <row r="126" spans="19:21" x14ac:dyDescent="0.2">
      <c r="S126" s="3"/>
      <c r="T126" s="3"/>
      <c r="U126" s="3"/>
    </row>
    <row r="127" spans="19:21" x14ac:dyDescent="0.2">
      <c r="S127" s="3"/>
      <c r="T127" s="3"/>
      <c r="U127" s="3"/>
    </row>
    <row r="128" spans="19:21" x14ac:dyDescent="0.2">
      <c r="S128" s="3"/>
      <c r="T128" s="3"/>
      <c r="U128" s="3"/>
    </row>
    <row r="129" spans="19:21" x14ac:dyDescent="0.2">
      <c r="S129" s="3"/>
      <c r="T129" s="3"/>
      <c r="U129" s="3"/>
    </row>
    <row r="130" spans="19:21" x14ac:dyDescent="0.2">
      <c r="S130" s="3"/>
      <c r="T130" s="3"/>
      <c r="U130" s="3"/>
    </row>
    <row r="131" spans="19:21" x14ac:dyDescent="0.2">
      <c r="S131" s="3"/>
      <c r="T131" s="3"/>
      <c r="U131" s="3"/>
    </row>
    <row r="132" spans="19:21" x14ac:dyDescent="0.2">
      <c r="S132" s="3"/>
      <c r="T132" s="3"/>
      <c r="U132" s="3"/>
    </row>
    <row r="133" spans="19:21" x14ac:dyDescent="0.2">
      <c r="S133" s="3"/>
      <c r="T133" s="3"/>
      <c r="U133" s="3"/>
    </row>
    <row r="134" spans="19:21" x14ac:dyDescent="0.2">
      <c r="S134" s="3"/>
      <c r="T134" s="3"/>
      <c r="U134" s="3"/>
    </row>
    <row r="135" spans="19:21" x14ac:dyDescent="0.2">
      <c r="S135" s="3"/>
      <c r="T135" s="3"/>
      <c r="U135" s="3"/>
    </row>
    <row r="136" spans="19:21" x14ac:dyDescent="0.2">
      <c r="S136" s="3"/>
      <c r="T136" s="3"/>
      <c r="U136" s="3"/>
    </row>
    <row r="137" spans="19:21" x14ac:dyDescent="0.2">
      <c r="S137" s="3"/>
      <c r="T137" s="3"/>
      <c r="U137" s="3"/>
    </row>
    <row r="138" spans="19:21" x14ac:dyDescent="0.2">
      <c r="S138" s="3"/>
      <c r="T138" s="3"/>
      <c r="U138" s="3"/>
    </row>
    <row r="139" spans="19:21" x14ac:dyDescent="0.2">
      <c r="S139" s="3"/>
      <c r="T139" s="3"/>
      <c r="U139" s="3"/>
    </row>
    <row r="140" spans="19:21" x14ac:dyDescent="0.2">
      <c r="S140" s="3"/>
      <c r="T140" s="3"/>
      <c r="U140" s="3"/>
    </row>
    <row r="141" spans="19:21" x14ac:dyDescent="0.2">
      <c r="S141" s="3"/>
      <c r="T141" s="3"/>
      <c r="U141" s="3"/>
    </row>
    <row r="142" spans="19:21" x14ac:dyDescent="0.2">
      <c r="S142" s="3"/>
      <c r="T142" s="3"/>
      <c r="U142" s="3"/>
    </row>
    <row r="143" spans="19:21" x14ac:dyDescent="0.2">
      <c r="S143" s="3"/>
      <c r="T143" s="3"/>
      <c r="U143" s="3"/>
    </row>
    <row r="144" spans="19:21" x14ac:dyDescent="0.2">
      <c r="S144" s="3"/>
      <c r="T144" s="3"/>
      <c r="U144" s="3"/>
    </row>
    <row r="145" spans="19:21" x14ac:dyDescent="0.2">
      <c r="S145" s="3"/>
      <c r="T145" s="3"/>
      <c r="U145" s="3"/>
    </row>
    <row r="146" spans="19:21" x14ac:dyDescent="0.2">
      <c r="S146" s="3"/>
      <c r="T146" s="3"/>
      <c r="U146" s="3"/>
    </row>
    <row r="147" spans="19:21" x14ac:dyDescent="0.2">
      <c r="S147" s="3"/>
      <c r="T147" s="3"/>
      <c r="U147" s="3"/>
    </row>
    <row r="148" spans="19:21" x14ac:dyDescent="0.2">
      <c r="S148" s="3"/>
      <c r="T148" s="3"/>
      <c r="U148" s="3"/>
    </row>
    <row r="149" spans="19:21" x14ac:dyDescent="0.2">
      <c r="S149" s="3"/>
      <c r="T149" s="3"/>
      <c r="U149" s="3"/>
    </row>
    <row r="150" spans="19:21" x14ac:dyDescent="0.2">
      <c r="S150" s="3"/>
      <c r="T150" s="3"/>
      <c r="U150" s="3"/>
    </row>
    <row r="151" spans="19:21" x14ac:dyDescent="0.2">
      <c r="S151" s="3"/>
      <c r="T151" s="3"/>
      <c r="U151" s="3"/>
    </row>
    <row r="152" spans="19:21" x14ac:dyDescent="0.2">
      <c r="S152" s="3"/>
      <c r="T152" s="3"/>
      <c r="U152" s="3"/>
    </row>
    <row r="153" spans="19:21" x14ac:dyDescent="0.2">
      <c r="S153" s="3"/>
      <c r="T153" s="3"/>
      <c r="U153" s="3"/>
    </row>
    <row r="154" spans="19:21" x14ac:dyDescent="0.2">
      <c r="S154" s="3"/>
      <c r="T154" s="3"/>
      <c r="U154" s="3"/>
    </row>
    <row r="155" spans="19:21" x14ac:dyDescent="0.2">
      <c r="S155" s="3"/>
      <c r="T155" s="3"/>
      <c r="U155" s="3"/>
    </row>
    <row r="156" spans="19:21" x14ac:dyDescent="0.2">
      <c r="S156" s="3"/>
      <c r="T156" s="3"/>
      <c r="U156" s="3"/>
    </row>
    <row r="157" spans="19:21" x14ac:dyDescent="0.2">
      <c r="S157" s="3"/>
      <c r="T157" s="3"/>
      <c r="U157" s="3"/>
    </row>
    <row r="158" spans="19:21" x14ac:dyDescent="0.2">
      <c r="S158" s="3"/>
      <c r="T158" s="3"/>
      <c r="U158" s="3"/>
    </row>
    <row r="159" spans="19:21" x14ac:dyDescent="0.2">
      <c r="S159" s="3"/>
      <c r="T159" s="3"/>
      <c r="U159" s="3"/>
    </row>
    <row r="160" spans="19:21" x14ac:dyDescent="0.2">
      <c r="S160" s="3"/>
      <c r="T160" s="3"/>
      <c r="U160" s="3"/>
    </row>
    <row r="161" spans="19:21" x14ac:dyDescent="0.2">
      <c r="S161" s="3"/>
      <c r="T161" s="3"/>
      <c r="U161" s="3"/>
    </row>
    <row r="162" spans="19:21" x14ac:dyDescent="0.2">
      <c r="S162" s="3"/>
      <c r="T162" s="3"/>
      <c r="U162" s="3"/>
    </row>
    <row r="163" spans="19:21" x14ac:dyDescent="0.2">
      <c r="S163" s="3"/>
      <c r="T163" s="3"/>
      <c r="U163" s="3"/>
    </row>
    <row r="164" spans="19:21" x14ac:dyDescent="0.2">
      <c r="S164" s="3"/>
      <c r="T164" s="3"/>
      <c r="U164" s="3"/>
    </row>
    <row r="165" spans="19:21" x14ac:dyDescent="0.2">
      <c r="S165" s="3"/>
      <c r="T165" s="3"/>
      <c r="U165" s="3"/>
    </row>
    <row r="166" spans="19:21" x14ac:dyDescent="0.2">
      <c r="S166" s="3"/>
      <c r="T166" s="3"/>
      <c r="U166" s="3"/>
    </row>
    <row r="167" spans="19:21" x14ac:dyDescent="0.2">
      <c r="S167" s="3"/>
      <c r="T167" s="3"/>
      <c r="U167" s="3"/>
    </row>
    <row r="168" spans="19:21" x14ac:dyDescent="0.2">
      <c r="S168" s="3"/>
      <c r="T168" s="3"/>
      <c r="U168" s="3"/>
    </row>
    <row r="169" spans="19:21" x14ac:dyDescent="0.2">
      <c r="S169" s="3"/>
      <c r="T169" s="3"/>
      <c r="U169" s="3"/>
    </row>
    <row r="170" spans="19:21" x14ac:dyDescent="0.2">
      <c r="S170" s="3"/>
      <c r="T170" s="3"/>
      <c r="U170" s="3"/>
    </row>
    <row r="171" spans="19:21" x14ac:dyDescent="0.2">
      <c r="S171" s="3"/>
      <c r="T171" s="3"/>
      <c r="U171" s="3"/>
    </row>
    <row r="172" spans="19:21" x14ac:dyDescent="0.2">
      <c r="S172" s="3"/>
      <c r="T172" s="3"/>
      <c r="U172" s="3"/>
    </row>
    <row r="173" spans="19:21" x14ac:dyDescent="0.2">
      <c r="S173" s="3"/>
      <c r="T173" s="3"/>
      <c r="U173" s="3"/>
    </row>
    <row r="174" spans="19:21" x14ac:dyDescent="0.2">
      <c r="S174" s="3"/>
      <c r="T174" s="3"/>
      <c r="U174" s="3"/>
    </row>
    <row r="175" spans="19:21" x14ac:dyDescent="0.2">
      <c r="S175" s="3"/>
      <c r="T175" s="3"/>
      <c r="U175" s="3"/>
    </row>
    <row r="176" spans="19:21" x14ac:dyDescent="0.2">
      <c r="S176" s="3"/>
      <c r="T176" s="3"/>
      <c r="U176" s="3"/>
    </row>
    <row r="177" spans="19:21" x14ac:dyDescent="0.2">
      <c r="S177" s="3"/>
      <c r="T177" s="3"/>
      <c r="U177" s="3"/>
    </row>
    <row r="178" spans="19:21" x14ac:dyDescent="0.2">
      <c r="S178" s="3"/>
      <c r="T178" s="3"/>
      <c r="U178" s="3"/>
    </row>
    <row r="179" spans="19:21" x14ac:dyDescent="0.2">
      <c r="S179" s="3"/>
      <c r="T179" s="3"/>
      <c r="U179" s="3"/>
    </row>
    <row r="180" spans="19:21" x14ac:dyDescent="0.2">
      <c r="S180" s="3"/>
      <c r="T180" s="3"/>
      <c r="U180" s="3"/>
    </row>
    <row r="181" spans="19:21" x14ac:dyDescent="0.2">
      <c r="S181" s="3"/>
      <c r="T181" s="3"/>
      <c r="U181" s="3"/>
    </row>
    <row r="182" spans="19:21" x14ac:dyDescent="0.2">
      <c r="S182" s="3"/>
      <c r="T182" s="3"/>
      <c r="U182" s="3"/>
    </row>
    <row r="183" spans="19:21" x14ac:dyDescent="0.2">
      <c r="S183" s="3"/>
      <c r="T183" s="3"/>
      <c r="U183" s="3"/>
    </row>
    <row r="184" spans="19:21" x14ac:dyDescent="0.2">
      <c r="S184" s="3"/>
      <c r="T184" s="3"/>
      <c r="U184" s="3"/>
    </row>
    <row r="185" spans="19:21" x14ac:dyDescent="0.2">
      <c r="S185" s="3"/>
      <c r="T185" s="3"/>
      <c r="U185" s="3"/>
    </row>
    <row r="186" spans="19:21" x14ac:dyDescent="0.2">
      <c r="S186" s="3"/>
      <c r="T186" s="3"/>
      <c r="U186" s="3"/>
    </row>
    <row r="187" spans="19:21" x14ac:dyDescent="0.2">
      <c r="S187" s="3"/>
      <c r="T187" s="3"/>
      <c r="U187" s="3"/>
    </row>
    <row r="188" spans="19:21" x14ac:dyDescent="0.2">
      <c r="S188" s="3"/>
      <c r="T188" s="3"/>
      <c r="U188" s="3"/>
    </row>
    <row r="189" spans="19:21" x14ac:dyDescent="0.2">
      <c r="S189" s="3"/>
      <c r="T189" s="3"/>
      <c r="U189" s="3"/>
    </row>
    <row r="190" spans="19:21" x14ac:dyDescent="0.2">
      <c r="S190" s="3"/>
      <c r="T190" s="3"/>
      <c r="U190" s="3"/>
    </row>
    <row r="191" spans="19:21" x14ac:dyDescent="0.2">
      <c r="S191" s="3"/>
      <c r="T191" s="3"/>
      <c r="U191" s="3"/>
    </row>
    <row r="192" spans="19:21" x14ac:dyDescent="0.2">
      <c r="S192" s="3"/>
      <c r="T192" s="3"/>
      <c r="U192" s="3"/>
    </row>
    <row r="193" spans="19:21" x14ac:dyDescent="0.2">
      <c r="S193" s="3"/>
      <c r="T193" s="3"/>
      <c r="U193" s="3"/>
    </row>
    <row r="194" spans="19:21" x14ac:dyDescent="0.2">
      <c r="S194" s="3"/>
      <c r="T194" s="3"/>
      <c r="U194" s="3"/>
    </row>
    <row r="195" spans="19:21" x14ac:dyDescent="0.2">
      <c r="S195" s="3"/>
      <c r="T195" s="3"/>
      <c r="U195" s="3"/>
    </row>
    <row r="196" spans="19:21" x14ac:dyDescent="0.2">
      <c r="S196" s="3"/>
      <c r="T196" s="3"/>
      <c r="U196" s="3"/>
    </row>
    <row r="197" spans="19:21" x14ac:dyDescent="0.2">
      <c r="S197" s="3"/>
      <c r="T197" s="3"/>
      <c r="U197" s="3"/>
    </row>
    <row r="198" spans="19:21" x14ac:dyDescent="0.2">
      <c r="S198" s="3"/>
      <c r="T198" s="3"/>
      <c r="U198" s="3"/>
    </row>
    <row r="199" spans="19:21" x14ac:dyDescent="0.2">
      <c r="S199" s="3"/>
      <c r="T199" s="3"/>
      <c r="U199" s="3"/>
    </row>
    <row r="200" spans="19:21" x14ac:dyDescent="0.2">
      <c r="S200" s="3"/>
      <c r="T200" s="3"/>
      <c r="U200" s="3"/>
    </row>
    <row r="201" spans="19:21" x14ac:dyDescent="0.2">
      <c r="S201" s="3"/>
      <c r="T201" s="3"/>
      <c r="U201" s="3"/>
    </row>
    <row r="202" spans="19:21" x14ac:dyDescent="0.2">
      <c r="S202" s="3"/>
      <c r="T202" s="3"/>
      <c r="U202" s="3"/>
    </row>
    <row r="203" spans="19:21" x14ac:dyDescent="0.2">
      <c r="S203" s="3"/>
      <c r="T203" s="3"/>
      <c r="U203" s="3"/>
    </row>
    <row r="204" spans="19:21" x14ac:dyDescent="0.2">
      <c r="S204" s="3"/>
      <c r="T204" s="3"/>
      <c r="U204" s="3"/>
    </row>
    <row r="205" spans="19:21" x14ac:dyDescent="0.2">
      <c r="S205" s="3"/>
      <c r="T205" s="3"/>
      <c r="U205" s="3"/>
    </row>
    <row r="206" spans="19:21" x14ac:dyDescent="0.2">
      <c r="S206" s="3"/>
      <c r="T206" s="3"/>
      <c r="U206" s="3"/>
    </row>
    <row r="207" spans="19:21" x14ac:dyDescent="0.2">
      <c r="S207" s="3"/>
      <c r="T207" s="3"/>
      <c r="U207" s="3"/>
    </row>
    <row r="208" spans="19:21" x14ac:dyDescent="0.2">
      <c r="S208" s="3"/>
      <c r="T208" s="3"/>
      <c r="U208" s="3"/>
    </row>
    <row r="209" spans="19:21" x14ac:dyDescent="0.2">
      <c r="S209" s="3"/>
      <c r="T209" s="3"/>
      <c r="U209" s="3"/>
    </row>
    <row r="210" spans="19:21" x14ac:dyDescent="0.2">
      <c r="S210" s="3"/>
      <c r="T210" s="3"/>
      <c r="U210" s="3"/>
    </row>
    <row r="211" spans="19:21" x14ac:dyDescent="0.2">
      <c r="S211" s="3"/>
      <c r="T211" s="3"/>
      <c r="U211" s="3"/>
    </row>
    <row r="212" spans="19:21" x14ac:dyDescent="0.2">
      <c r="S212" s="3"/>
      <c r="T212" s="3"/>
      <c r="U212" s="3"/>
    </row>
    <row r="213" spans="19:21" x14ac:dyDescent="0.2">
      <c r="S213" s="3"/>
      <c r="T213" s="3"/>
      <c r="U213" s="3"/>
    </row>
    <row r="214" spans="19:21" x14ac:dyDescent="0.2">
      <c r="S214" s="3"/>
      <c r="T214" s="3"/>
      <c r="U214" s="3"/>
    </row>
    <row r="215" spans="19:21" x14ac:dyDescent="0.2">
      <c r="S215" s="3"/>
      <c r="T215" s="3"/>
      <c r="U215" s="3"/>
    </row>
    <row r="216" spans="19:21" x14ac:dyDescent="0.2">
      <c r="S216" s="3"/>
      <c r="T216" s="3"/>
      <c r="U216" s="3"/>
    </row>
    <row r="217" spans="19:21" x14ac:dyDescent="0.2">
      <c r="S217" s="3"/>
      <c r="T217" s="3"/>
      <c r="U217" s="3"/>
    </row>
    <row r="218" spans="19:21" x14ac:dyDescent="0.2">
      <c r="S218" s="3"/>
      <c r="T218" s="3"/>
      <c r="U218" s="3"/>
    </row>
    <row r="219" spans="19:21" x14ac:dyDescent="0.2">
      <c r="S219" s="3"/>
      <c r="T219" s="3"/>
      <c r="U219" s="3"/>
    </row>
    <row r="220" spans="19:21" x14ac:dyDescent="0.2">
      <c r="S220" s="3"/>
      <c r="T220" s="3"/>
      <c r="U220" s="3"/>
    </row>
    <row r="221" spans="19:21" x14ac:dyDescent="0.2">
      <c r="S221" s="3"/>
      <c r="T221" s="3"/>
      <c r="U221" s="3"/>
    </row>
    <row r="222" spans="19:21" x14ac:dyDescent="0.2">
      <c r="S222" s="3"/>
      <c r="T222" s="3"/>
      <c r="U222" s="3"/>
    </row>
    <row r="223" spans="19:21" x14ac:dyDescent="0.2">
      <c r="S223" s="3"/>
      <c r="T223" s="3"/>
      <c r="U223" s="3"/>
    </row>
    <row r="224" spans="19:21" x14ac:dyDescent="0.2">
      <c r="S224" s="3"/>
      <c r="T224" s="3"/>
      <c r="U224" s="3"/>
    </row>
    <row r="225" spans="19:21" x14ac:dyDescent="0.2">
      <c r="S225" s="3"/>
      <c r="T225" s="3"/>
      <c r="U225" s="3"/>
    </row>
    <row r="226" spans="19:21" x14ac:dyDescent="0.2">
      <c r="S226" s="3"/>
      <c r="T226" s="3"/>
      <c r="U226" s="3"/>
    </row>
    <row r="227" spans="19:21" x14ac:dyDescent="0.2">
      <c r="S227" s="3"/>
      <c r="T227" s="3"/>
      <c r="U227" s="3"/>
    </row>
    <row r="228" spans="19:21" x14ac:dyDescent="0.2">
      <c r="S228" s="3"/>
      <c r="T228" s="3"/>
      <c r="U228" s="3"/>
    </row>
    <row r="229" spans="19:21" x14ac:dyDescent="0.2">
      <c r="S229" s="3"/>
      <c r="T229" s="3"/>
      <c r="U229" s="3"/>
    </row>
    <row r="230" spans="19:21" x14ac:dyDescent="0.2">
      <c r="S230" s="3"/>
      <c r="T230" s="3"/>
      <c r="U230" s="3"/>
    </row>
    <row r="231" spans="19:21" x14ac:dyDescent="0.2">
      <c r="S231" s="3"/>
      <c r="T231" s="3"/>
      <c r="U231" s="3"/>
    </row>
    <row r="232" spans="19:21" x14ac:dyDescent="0.2">
      <c r="S232" s="3"/>
      <c r="T232" s="3"/>
      <c r="U232" s="3"/>
    </row>
    <row r="233" spans="19:21" x14ac:dyDescent="0.2">
      <c r="S233" s="3"/>
      <c r="T233" s="3"/>
      <c r="U233" s="3"/>
    </row>
    <row r="234" spans="19:21" x14ac:dyDescent="0.2">
      <c r="S234" s="3"/>
      <c r="T234" s="3"/>
      <c r="U234" s="3"/>
    </row>
    <row r="235" spans="19:21" x14ac:dyDescent="0.2">
      <c r="S235" s="3"/>
      <c r="T235" s="3"/>
      <c r="U235" s="3"/>
    </row>
    <row r="236" spans="19:21" x14ac:dyDescent="0.2">
      <c r="S236" s="3"/>
      <c r="T236" s="3"/>
      <c r="U236" s="3"/>
    </row>
    <row r="237" spans="19:21" x14ac:dyDescent="0.2">
      <c r="S237" s="3"/>
      <c r="T237" s="3"/>
      <c r="U237" s="3"/>
    </row>
    <row r="238" spans="19:21" x14ac:dyDescent="0.2">
      <c r="S238" s="3"/>
      <c r="T238" s="3"/>
      <c r="U238" s="3"/>
    </row>
    <row r="239" spans="19:21" x14ac:dyDescent="0.2">
      <c r="S239" s="3"/>
      <c r="T239" s="3"/>
      <c r="U239" s="3"/>
    </row>
    <row r="240" spans="19:21" x14ac:dyDescent="0.2">
      <c r="S240" s="3"/>
      <c r="T240" s="3"/>
      <c r="U240" s="3"/>
    </row>
    <row r="241" spans="19:21" x14ac:dyDescent="0.2">
      <c r="S241" s="3"/>
      <c r="T241" s="3"/>
      <c r="U241" s="3"/>
    </row>
    <row r="242" spans="19:21" x14ac:dyDescent="0.2">
      <c r="S242" s="3"/>
      <c r="T242" s="3"/>
      <c r="U242" s="3"/>
    </row>
    <row r="243" spans="19:21" x14ac:dyDescent="0.2">
      <c r="S243" s="3"/>
      <c r="T243" s="3"/>
      <c r="U243" s="3"/>
    </row>
    <row r="244" spans="19:21" x14ac:dyDescent="0.2">
      <c r="S244" s="3"/>
      <c r="T244" s="3"/>
      <c r="U244" s="3"/>
    </row>
    <row r="245" spans="19:21" x14ac:dyDescent="0.2">
      <c r="S245" s="3"/>
      <c r="T245" s="3"/>
      <c r="U245" s="3"/>
    </row>
    <row r="246" spans="19:21" x14ac:dyDescent="0.2">
      <c r="S246" s="3"/>
      <c r="T246" s="3"/>
      <c r="U246" s="3"/>
    </row>
    <row r="247" spans="19:21" x14ac:dyDescent="0.2">
      <c r="S247" s="3"/>
      <c r="T247" s="3"/>
      <c r="U247" s="3"/>
    </row>
    <row r="248" spans="19:21" x14ac:dyDescent="0.2">
      <c r="S248" s="3"/>
      <c r="T248" s="3"/>
      <c r="U248" s="3"/>
    </row>
    <row r="249" spans="19:21" x14ac:dyDescent="0.2">
      <c r="S249" s="3"/>
      <c r="T249" s="3"/>
      <c r="U249" s="3"/>
    </row>
    <row r="250" spans="19:21" x14ac:dyDescent="0.2">
      <c r="S250" s="3"/>
      <c r="T250" s="3"/>
      <c r="U250" s="3"/>
    </row>
    <row r="251" spans="19:21" x14ac:dyDescent="0.2">
      <c r="S251" s="3"/>
      <c r="T251" s="3"/>
      <c r="U251" s="3"/>
    </row>
    <row r="252" spans="19:21" x14ac:dyDescent="0.2">
      <c r="S252" s="3"/>
      <c r="T252" s="3"/>
      <c r="U252" s="3"/>
    </row>
    <row r="253" spans="19:21" x14ac:dyDescent="0.2">
      <c r="S253" s="3"/>
      <c r="T253" s="3"/>
      <c r="U253" s="3"/>
    </row>
    <row r="254" spans="19:21" x14ac:dyDescent="0.2">
      <c r="S254" s="3"/>
      <c r="T254" s="3"/>
      <c r="U254" s="3"/>
    </row>
    <row r="255" spans="19:21" x14ac:dyDescent="0.2">
      <c r="S255" s="3"/>
      <c r="T255" s="3"/>
      <c r="U255" s="3"/>
    </row>
    <row r="256" spans="19:21" x14ac:dyDescent="0.2">
      <c r="S256" s="3"/>
      <c r="T256" s="3"/>
      <c r="U256" s="3"/>
    </row>
    <row r="257" spans="19:21" x14ac:dyDescent="0.2">
      <c r="S257" s="3"/>
      <c r="T257" s="3"/>
      <c r="U257" s="3"/>
    </row>
    <row r="258" spans="19:21" x14ac:dyDescent="0.2">
      <c r="S258" s="3"/>
      <c r="T258" s="3"/>
      <c r="U258" s="3"/>
    </row>
    <row r="259" spans="19:21" x14ac:dyDescent="0.2">
      <c r="S259" s="3"/>
      <c r="T259" s="3"/>
      <c r="U259" s="3"/>
    </row>
    <row r="260" spans="19:21" x14ac:dyDescent="0.2">
      <c r="S260" s="3"/>
      <c r="T260" s="3"/>
      <c r="U260" s="3"/>
    </row>
    <row r="261" spans="19:21" x14ac:dyDescent="0.2">
      <c r="S261" s="3"/>
      <c r="T261" s="3"/>
      <c r="U261" s="3"/>
    </row>
    <row r="262" spans="19:21" x14ac:dyDescent="0.2">
      <c r="S262" s="3"/>
      <c r="T262" s="3"/>
      <c r="U262" s="3"/>
    </row>
    <row r="263" spans="19:21" x14ac:dyDescent="0.2">
      <c r="S263" s="3"/>
      <c r="T263" s="3"/>
      <c r="U263" s="3"/>
    </row>
    <row r="264" spans="19:21" x14ac:dyDescent="0.2">
      <c r="S264" s="3"/>
      <c r="T264" s="3"/>
      <c r="U264" s="3"/>
    </row>
    <row r="265" spans="19:21" x14ac:dyDescent="0.2">
      <c r="S265" s="3"/>
      <c r="T265" s="3"/>
      <c r="U265" s="3"/>
    </row>
    <row r="266" spans="19:21" x14ac:dyDescent="0.2">
      <c r="S266" s="3"/>
      <c r="T266" s="3"/>
      <c r="U266" s="3"/>
    </row>
    <row r="267" spans="19:21" x14ac:dyDescent="0.2">
      <c r="S267" s="3"/>
      <c r="T267" s="3"/>
      <c r="U267" s="3"/>
    </row>
    <row r="268" spans="19:21" x14ac:dyDescent="0.2">
      <c r="S268" s="3"/>
      <c r="T268" s="3"/>
      <c r="U268" s="3"/>
    </row>
    <row r="269" spans="19:21" x14ac:dyDescent="0.2">
      <c r="S269" s="3"/>
      <c r="T269" s="3"/>
      <c r="U269" s="3"/>
    </row>
    <row r="270" spans="19:21" x14ac:dyDescent="0.2">
      <c r="S270" s="3"/>
      <c r="T270" s="3"/>
      <c r="U270" s="3"/>
    </row>
    <row r="271" spans="19:21" x14ac:dyDescent="0.2">
      <c r="S271" s="3"/>
      <c r="T271" s="3"/>
      <c r="U271" s="3"/>
    </row>
    <row r="272" spans="19:21" x14ac:dyDescent="0.2">
      <c r="S272" s="3"/>
      <c r="T272" s="3"/>
      <c r="U272" s="3"/>
    </row>
    <row r="273" spans="19:21" x14ac:dyDescent="0.2">
      <c r="S273" s="3"/>
      <c r="T273" s="3"/>
      <c r="U273" s="3"/>
    </row>
    <row r="274" spans="19:21" x14ac:dyDescent="0.2">
      <c r="S274" s="3"/>
      <c r="T274" s="3"/>
      <c r="U274" s="3"/>
    </row>
    <row r="275" spans="19:21" x14ac:dyDescent="0.2">
      <c r="S275" s="3"/>
      <c r="T275" s="3"/>
      <c r="U275" s="3"/>
    </row>
    <row r="276" spans="19:21" x14ac:dyDescent="0.2">
      <c r="S276" s="3"/>
      <c r="T276" s="3"/>
      <c r="U276" s="3"/>
    </row>
    <row r="277" spans="19:21" x14ac:dyDescent="0.2">
      <c r="S277" s="3"/>
      <c r="T277" s="3"/>
      <c r="U277" s="3"/>
    </row>
    <row r="278" spans="19:21" x14ac:dyDescent="0.2">
      <c r="S278" s="3"/>
      <c r="T278" s="3"/>
      <c r="U278" s="3"/>
    </row>
    <row r="279" spans="19:21" x14ac:dyDescent="0.2">
      <c r="S279" s="3"/>
      <c r="T279" s="3"/>
      <c r="U279" s="3"/>
    </row>
    <row r="280" spans="19:21" x14ac:dyDescent="0.2">
      <c r="S280" s="3"/>
      <c r="T280" s="3"/>
      <c r="U280" s="3"/>
    </row>
    <row r="281" spans="19:21" x14ac:dyDescent="0.2">
      <c r="S281" s="3"/>
      <c r="T281" s="3"/>
      <c r="U281" s="3"/>
    </row>
    <row r="282" spans="19:21" x14ac:dyDescent="0.2">
      <c r="S282" s="3"/>
      <c r="T282" s="3"/>
      <c r="U282" s="3"/>
    </row>
    <row r="283" spans="19:21" x14ac:dyDescent="0.2">
      <c r="S283" s="3"/>
      <c r="T283" s="3"/>
      <c r="U283" s="3"/>
    </row>
    <row r="284" spans="19:21" x14ac:dyDescent="0.2">
      <c r="S284" s="3"/>
      <c r="T284" s="3"/>
      <c r="U284" s="3"/>
    </row>
    <row r="285" spans="19:21" x14ac:dyDescent="0.2">
      <c r="S285" s="3"/>
      <c r="T285" s="3"/>
      <c r="U285" s="3"/>
    </row>
    <row r="286" spans="19:21" x14ac:dyDescent="0.2">
      <c r="S286" s="3"/>
      <c r="T286" s="3"/>
      <c r="U286" s="3"/>
    </row>
    <row r="287" spans="19:21" x14ac:dyDescent="0.2">
      <c r="S287" s="3"/>
      <c r="T287" s="3"/>
      <c r="U287" s="3"/>
    </row>
    <row r="288" spans="19:21" x14ac:dyDescent="0.2">
      <c r="S288" s="3"/>
      <c r="T288" s="3"/>
      <c r="U288" s="3"/>
    </row>
    <row r="289" spans="19:21" x14ac:dyDescent="0.2">
      <c r="S289" s="3"/>
      <c r="T289" s="3"/>
      <c r="U289" s="3"/>
    </row>
    <row r="290" spans="19:21" x14ac:dyDescent="0.2">
      <c r="S290" s="3"/>
      <c r="T290" s="3"/>
      <c r="U290" s="3"/>
    </row>
    <row r="291" spans="19:21" x14ac:dyDescent="0.2">
      <c r="S291" s="3"/>
      <c r="T291" s="3"/>
      <c r="U291" s="3"/>
    </row>
    <row r="292" spans="19:21" x14ac:dyDescent="0.2">
      <c r="S292" s="3"/>
      <c r="T292" s="3"/>
      <c r="U292" s="3"/>
    </row>
    <row r="293" spans="19:21" x14ac:dyDescent="0.2">
      <c r="S293" s="3"/>
      <c r="T293" s="3"/>
      <c r="U293" s="3"/>
    </row>
    <row r="294" spans="19:21" x14ac:dyDescent="0.2">
      <c r="S294" s="3"/>
      <c r="T294" s="3"/>
      <c r="U294" s="3"/>
    </row>
    <row r="295" spans="19:21" x14ac:dyDescent="0.2">
      <c r="S295" s="3"/>
      <c r="T295" s="3"/>
      <c r="U295" s="3"/>
    </row>
    <row r="296" spans="19:21" x14ac:dyDescent="0.2">
      <c r="S296" s="3"/>
      <c r="T296" s="3"/>
      <c r="U296" s="3"/>
    </row>
    <row r="297" spans="19:21" x14ac:dyDescent="0.2">
      <c r="S297" s="3"/>
      <c r="T297" s="3"/>
      <c r="U297" s="3"/>
    </row>
    <row r="298" spans="19:21" x14ac:dyDescent="0.2">
      <c r="S298" s="3"/>
      <c r="T298" s="3"/>
      <c r="U298" s="3"/>
    </row>
    <row r="299" spans="19:21" x14ac:dyDescent="0.2">
      <c r="S299" s="3"/>
      <c r="T299" s="3"/>
      <c r="U299" s="3"/>
    </row>
    <row r="300" spans="19:21" x14ac:dyDescent="0.2">
      <c r="S300" s="3"/>
      <c r="T300" s="3"/>
      <c r="U300" s="3"/>
    </row>
    <row r="301" spans="19:21" x14ac:dyDescent="0.2">
      <c r="S301" s="3"/>
      <c r="T301" s="3"/>
      <c r="U301" s="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5"/>
    </sheetView>
  </sheetViews>
  <sheetFormatPr defaultColWidth="9" defaultRowHeight="14.25" x14ac:dyDescent="0.2"/>
  <cols>
    <col min="1" max="1" width="16.5" customWidth="1"/>
    <col min="2" max="2" width="13" bestFit="1" customWidth="1"/>
    <col min="3" max="3" width="5.625" customWidth="1"/>
    <col min="4" max="4" width="9.125" customWidth="1"/>
    <col min="5" max="5" width="11" customWidth="1"/>
  </cols>
  <sheetData>
    <row r="1" spans="1:5" x14ac:dyDescent="0.2">
      <c r="A1" t="s">
        <v>27</v>
      </c>
      <c r="B1" t="s">
        <v>34</v>
      </c>
      <c r="D1" t="s">
        <v>0</v>
      </c>
      <c r="E1" t="s">
        <v>29</v>
      </c>
    </row>
    <row r="2" spans="1:5" x14ac:dyDescent="0.2">
      <c r="A2" t="s">
        <v>41</v>
      </c>
      <c r="B2" t="s">
        <v>35</v>
      </c>
      <c r="D2" t="s">
        <v>30</v>
      </c>
      <c r="E2">
        <v>1</v>
      </c>
    </row>
    <row r="3" spans="1:5" x14ac:dyDescent="0.2">
      <c r="A3" t="s">
        <v>42</v>
      </c>
      <c r="B3" t="s">
        <v>36</v>
      </c>
      <c r="D3" t="s">
        <v>31</v>
      </c>
      <c r="E3">
        <v>2</v>
      </c>
    </row>
    <row r="4" spans="1:5" x14ac:dyDescent="0.2">
      <c r="A4" t="s">
        <v>28</v>
      </c>
      <c r="B4" t="s">
        <v>37</v>
      </c>
      <c r="D4" t="s">
        <v>32</v>
      </c>
      <c r="E4">
        <v>3</v>
      </c>
    </row>
    <row r="5" spans="1:5" x14ac:dyDescent="0.2">
      <c r="D5" t="s">
        <v>33</v>
      </c>
      <c r="E5">
        <v>4</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9" defaultRowHeight="14.25" x14ac:dyDescent="0.2"/>
  <cols>
    <col min="1" max="1" width="15.5" bestFit="1" customWidth="1"/>
    <col min="2" max="2" width="17.625" bestFit="1" customWidth="1"/>
    <col min="3" max="3" width="70.375" bestFit="1" customWidth="1"/>
  </cols>
  <sheetData>
    <row r="1" spans="1:3" x14ac:dyDescent="0.2">
      <c r="A1" s="6" t="s">
        <v>50</v>
      </c>
    </row>
    <row r="2" spans="1:3" ht="15" x14ac:dyDescent="0.25">
      <c r="A2" s="7" t="s">
        <v>51</v>
      </c>
      <c r="B2" s="7" t="s">
        <v>52</v>
      </c>
      <c r="C2" s="7" t="s">
        <v>53</v>
      </c>
    </row>
    <row r="3" spans="1:3" x14ac:dyDescent="0.2">
      <c r="A3">
        <v>1</v>
      </c>
      <c r="B3" t="s">
        <v>56</v>
      </c>
      <c r="C3" t="s">
        <v>57</v>
      </c>
    </row>
    <row r="4" spans="1:3" x14ac:dyDescent="0.2">
      <c r="A4">
        <v>2</v>
      </c>
      <c r="B4" t="s">
        <v>58</v>
      </c>
      <c r="C4" t="s">
        <v>59</v>
      </c>
    </row>
    <row r="5" spans="1:3" x14ac:dyDescent="0.2">
      <c r="A5">
        <v>3</v>
      </c>
      <c r="B5" t="s">
        <v>60</v>
      </c>
      <c r="C5" t="s">
        <v>61</v>
      </c>
    </row>
    <row r="6" spans="1:3" x14ac:dyDescent="0.2">
      <c r="A6">
        <v>4</v>
      </c>
      <c r="B6" t="s">
        <v>62</v>
      </c>
      <c r="C6" t="s">
        <v>63</v>
      </c>
    </row>
    <row r="7" spans="1:3" x14ac:dyDescent="0.2">
      <c r="A7">
        <v>5</v>
      </c>
      <c r="B7" t="s">
        <v>64</v>
      </c>
      <c r="C7" t="s">
        <v>65</v>
      </c>
    </row>
    <row r="8" spans="1:3" x14ac:dyDescent="0.2">
      <c r="A8">
        <v>6</v>
      </c>
      <c r="B8" t="s">
        <v>66</v>
      </c>
      <c r="C8" t="s">
        <v>67</v>
      </c>
    </row>
    <row r="9" spans="1:3" x14ac:dyDescent="0.2">
      <c r="A9">
        <v>7</v>
      </c>
      <c r="B9" t="s">
        <v>68</v>
      </c>
      <c r="C9" t="s">
        <v>69</v>
      </c>
    </row>
    <row r="11" spans="1:3" x14ac:dyDescent="0.2">
      <c r="A11" s="6" t="s">
        <v>54</v>
      </c>
    </row>
    <row r="12" spans="1:3" ht="15" x14ac:dyDescent="0.25">
      <c r="A12" s="7" t="s">
        <v>51</v>
      </c>
      <c r="B12" s="7" t="s">
        <v>55</v>
      </c>
      <c r="C12" s="7" t="s">
        <v>53</v>
      </c>
    </row>
    <row r="13" spans="1:3" x14ac:dyDescent="0.2">
      <c r="A13">
        <v>1</v>
      </c>
      <c r="B13" t="s">
        <v>80</v>
      </c>
      <c r="C13" t="s">
        <v>81</v>
      </c>
    </row>
    <row r="16" spans="1:3" x14ac:dyDescent="0.2">
      <c r="A16" s="6" t="s">
        <v>70</v>
      </c>
      <c r="B16" t="s">
        <v>71</v>
      </c>
    </row>
    <row r="17" spans="2:2" x14ac:dyDescent="0.2">
      <c r="B17" t="s">
        <v>72</v>
      </c>
    </row>
    <row r="19" spans="2:2" x14ac:dyDescent="0.2">
      <c r="B19" t="s">
        <v>73</v>
      </c>
    </row>
    <row r="20" spans="2:2" x14ac:dyDescent="0.2">
      <c r="B20"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ActVsPlan_Region_Group</vt:lpstr>
      <vt:lpstr>RawData</vt:lpstr>
      <vt:lpstr>Lookups</vt:lpstr>
      <vt:lpstr>CalculatedFields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dc:creator>
  <cp:lastModifiedBy>Stephan</cp:lastModifiedBy>
  <cp:lastPrinted>2015-10-16T09:20:22Z</cp:lastPrinted>
  <dcterms:created xsi:type="dcterms:W3CDTF">2014-09-24T13:46:54Z</dcterms:created>
  <dcterms:modified xsi:type="dcterms:W3CDTF">2016-06-19T16:30:25Z</dcterms:modified>
</cp:coreProperties>
</file>